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arjb\Network Solutions\SedOres Site\Manganese\data\South Africa\"/>
    </mc:Choice>
  </mc:AlternateContent>
  <bookViews>
    <workbookView xWindow="0" yWindow="0" windowWidth="24000" windowHeight="99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E35" i="1"/>
  <c r="G33" i="1"/>
  <c r="G35" i="1" s="1"/>
  <c r="G32" i="1"/>
  <c r="G31" i="1"/>
  <c r="G30" i="1"/>
  <c r="AH7" i="1"/>
  <c r="AG7" i="1"/>
  <c r="AE7" i="1"/>
  <c r="AC7" i="1"/>
  <c r="Y7" i="1"/>
  <c r="X7" i="1"/>
  <c r="U7" i="1"/>
  <c r="T7" i="1"/>
  <c r="S7" i="1"/>
  <c r="Q7" i="1"/>
  <c r="N7" i="1"/>
  <c r="M7" i="1"/>
  <c r="L7" i="1"/>
  <c r="G7" i="1"/>
  <c r="F7" i="1"/>
  <c r="E7" i="1"/>
  <c r="D7" i="1"/>
</calcChain>
</file>

<file path=xl/sharedStrings.xml><?xml version="1.0" encoding="utf-8"?>
<sst xmlns="http://schemas.openxmlformats.org/spreadsheetml/2006/main" count="159" uniqueCount="142">
  <si>
    <t>Postmasburg</t>
  </si>
  <si>
    <t>oxide</t>
  </si>
  <si>
    <t>Location</t>
  </si>
  <si>
    <t>Age, Ma</t>
  </si>
  <si>
    <t>Age, Name</t>
  </si>
  <si>
    <t>Size, MT</t>
  </si>
  <si>
    <t>S. Africa</t>
  </si>
  <si>
    <t>Paleoproterozoic</t>
  </si>
  <si>
    <t>Ba</t>
  </si>
  <si>
    <t>chondrite values from Taylor &amp; McLennan 1985 table A2</t>
  </si>
  <si>
    <t>cct</t>
  </si>
  <si>
    <t>rhod</t>
  </si>
  <si>
    <t>Major Elements, oxide percent</t>
  </si>
  <si>
    <t>Trace elements, standard group, ppm</t>
  </si>
  <si>
    <t>Trace elements, others</t>
  </si>
  <si>
    <t>Rare-earth elements, ppm</t>
  </si>
  <si>
    <t>corrected</t>
  </si>
  <si>
    <t>Rare-earth elements, normalized</t>
  </si>
  <si>
    <t>Extrapolated to Al=0</t>
  </si>
  <si>
    <t>pdb</t>
  </si>
  <si>
    <t>type</t>
  </si>
  <si>
    <t>MnO</t>
  </si>
  <si>
    <t>Fe2O3</t>
  </si>
  <si>
    <t>SiO2</t>
  </si>
  <si>
    <t xml:space="preserve">Al2O3 </t>
  </si>
  <si>
    <t>CaO</t>
  </si>
  <si>
    <t>MgO</t>
  </si>
  <si>
    <t>K2O</t>
  </si>
  <si>
    <t>Na2O</t>
  </si>
  <si>
    <t>P2O5</t>
  </si>
  <si>
    <t xml:space="preserve">TiO2 </t>
  </si>
  <si>
    <t>LOI</t>
  </si>
  <si>
    <t>Total</t>
  </si>
  <si>
    <t>As</t>
  </si>
  <si>
    <t>Cd</t>
  </si>
  <si>
    <t>Co</t>
  </si>
  <si>
    <t>Cr</t>
  </si>
  <si>
    <t>Cu</t>
  </si>
  <si>
    <t>Mo</t>
  </si>
  <si>
    <t>Nb</t>
  </si>
  <si>
    <t>Ni</t>
  </si>
  <si>
    <t>Pb</t>
  </si>
  <si>
    <t>Rb</t>
  </si>
  <si>
    <t>Sc</t>
  </si>
  <si>
    <t>Sr</t>
  </si>
  <si>
    <t>Th</t>
  </si>
  <si>
    <t>U</t>
  </si>
  <si>
    <t>V</t>
  </si>
  <si>
    <t>Y</t>
  </si>
  <si>
    <t>Zn</t>
  </si>
  <si>
    <t>Zr</t>
  </si>
  <si>
    <t>Ag</t>
  </si>
  <si>
    <t>Be</t>
  </si>
  <si>
    <t xml:space="preserve">Bi                  </t>
  </si>
  <si>
    <t>Br</t>
  </si>
  <si>
    <t xml:space="preserve">Cs                  </t>
  </si>
  <si>
    <t xml:space="preserve">Ga                  </t>
  </si>
  <si>
    <t>Ge</t>
  </si>
  <si>
    <t>Hf</t>
  </si>
  <si>
    <t>In</t>
  </si>
  <si>
    <t xml:space="preserve">Sb                  </t>
  </si>
  <si>
    <t xml:space="preserve">Se                  </t>
  </si>
  <si>
    <t xml:space="preserve">Sn                  </t>
  </si>
  <si>
    <t xml:space="preserve">Ta                  </t>
  </si>
  <si>
    <t xml:space="preserve">Te                  </t>
  </si>
  <si>
    <t xml:space="preserve">Tl                  </t>
  </si>
  <si>
    <t>La</t>
  </si>
  <si>
    <t>Ce</t>
  </si>
  <si>
    <t>Pr</t>
  </si>
  <si>
    <t>Nd</t>
  </si>
  <si>
    <t>Sm</t>
  </si>
  <si>
    <t>Eu</t>
  </si>
  <si>
    <t>Gd</t>
  </si>
  <si>
    <t>Tb</t>
  </si>
  <si>
    <t xml:space="preserve">Dy                  </t>
  </si>
  <si>
    <t xml:space="preserve">Ho                  </t>
  </si>
  <si>
    <t xml:space="preserve">Er                  </t>
  </si>
  <si>
    <t xml:space="preserve">Tm                  </t>
  </si>
  <si>
    <t>Yb</t>
  </si>
  <si>
    <t xml:space="preserve">Lu                  </t>
  </si>
  <si>
    <t>LaN</t>
  </si>
  <si>
    <t>CeN</t>
  </si>
  <si>
    <t>PrN</t>
  </si>
  <si>
    <t>NdN</t>
  </si>
  <si>
    <t>SmN</t>
  </si>
  <si>
    <t>EuN</t>
  </si>
  <si>
    <t>GdN</t>
  </si>
  <si>
    <t>TbN</t>
  </si>
  <si>
    <t>YbN</t>
  </si>
  <si>
    <t>Ce/Ce*</t>
  </si>
  <si>
    <t>Eu/Eu*</t>
  </si>
  <si>
    <t>LaN/YbN</t>
  </si>
  <si>
    <r>
      <t>% C</t>
    </r>
    <r>
      <rPr>
        <vertAlign val="subscript"/>
        <sz val="11"/>
        <rFont val="Calibri"/>
        <family val="2"/>
        <scheme val="minor"/>
      </rPr>
      <t>carb</t>
    </r>
  </si>
  <si>
    <r>
      <t>% 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</si>
  <si>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</si>
  <si>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</si>
  <si>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</si>
  <si>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smow</t>
    </r>
  </si>
  <si>
    <r>
      <t>% S</t>
    </r>
    <r>
      <rPr>
        <vertAlign val="subscript"/>
        <sz val="11"/>
        <rFont val="Calibri"/>
        <family val="2"/>
        <scheme val="minor"/>
      </rPr>
      <t>total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</si>
  <si>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py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</si>
  <si>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barite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</si>
  <si>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gypsum</t>
    </r>
  </si>
  <si>
    <t>avg oxide ore</t>
  </si>
  <si>
    <t>LOH179</t>
  </si>
  <si>
    <t>LOH178</t>
  </si>
  <si>
    <t>BIS250</t>
  </si>
  <si>
    <t>BIS248</t>
  </si>
  <si>
    <t>GLO197</t>
  </si>
  <si>
    <t>PAL221</t>
  </si>
  <si>
    <t>GLO185</t>
  </si>
  <si>
    <t>PAL220</t>
  </si>
  <si>
    <t>BIS245</t>
  </si>
  <si>
    <t>GLO186</t>
  </si>
  <si>
    <t>LOH180</t>
  </si>
  <si>
    <t>BIS246</t>
  </si>
  <si>
    <t>PAL217</t>
  </si>
  <si>
    <t>BIS241</t>
  </si>
  <si>
    <t>GLO187</t>
  </si>
  <si>
    <t>PAL216</t>
  </si>
  <si>
    <r>
      <t>Gutzmer, J., &amp; Beukes, N. J., 1997, Mineralogy and mineral chemistry of oxide-facies manganese ores of the Postmasburg manganese field, South Africa: </t>
    </r>
    <r>
      <rPr>
        <i/>
        <sz val="11"/>
        <color theme="1"/>
        <rFont val="Calibri"/>
        <family val="2"/>
        <scheme val="minor"/>
      </rPr>
      <t>Mineralogical Magazine</t>
    </r>
    <r>
      <rPr>
        <sz val="11"/>
        <color theme="1"/>
        <rFont val="Calibri"/>
        <family val="2"/>
        <scheme val="minor"/>
      </rPr>
      <t xml:space="preserve">, v. </t>
    </r>
    <r>
      <rPr>
        <i/>
        <sz val="11"/>
        <color theme="1"/>
        <rFont val="Calibri"/>
        <family val="2"/>
        <scheme val="minor"/>
      </rPr>
      <t>61</t>
    </r>
    <r>
      <rPr>
        <sz val="11"/>
        <color theme="1"/>
        <rFont val="Calibri"/>
        <family val="2"/>
        <scheme val="minor"/>
      </rPr>
      <t>, p. 213-232.</t>
    </r>
  </si>
  <si>
    <t>Gutzmer, J., and Beukes, N.J., 1996, Karst-hosted fresh-water Paleoproterozoic manganese deposits, Postmasburg, South Africa: Economic Geology, v. 91, p. 1435-1454.</t>
  </si>
  <si>
    <t>see also</t>
  </si>
  <si>
    <t>von Plehwe-Leisen, E., and Klemm, D.D., 1995, Geology and ore genesis of the manganese ore deposits of the Postmasburg manganese-field, South Africa: Mineralium Deposita, v. 30, p. 257-267.</t>
  </si>
  <si>
    <t>Mn</t>
  </si>
  <si>
    <t>tonnes</t>
  </si>
  <si>
    <t>NRC 1981 production rates</t>
  </si>
  <si>
    <t>%</t>
  </si>
  <si>
    <t>Lohatla</t>
  </si>
  <si>
    <t>Gloucester-Bishop-Glossam</t>
  </si>
  <si>
    <t>Rooinecke</t>
  </si>
  <si>
    <t>total</t>
  </si>
  <si>
    <t>mt</t>
  </si>
  <si>
    <t>max prod</t>
  </si>
  <si>
    <t>1978 reserves = 15 mt @ 29%</t>
  </si>
  <si>
    <t>mined 1922-1985</t>
  </si>
  <si>
    <t>if 12 mt</t>
  </si>
  <si>
    <t>mt/yr</t>
  </si>
  <si>
    <t>half more likely</t>
  </si>
  <si>
    <t>6 mt</t>
  </si>
  <si>
    <t>mined</t>
  </si>
  <si>
    <t>10.4 total</t>
  </si>
  <si>
    <t>Laznicka gives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</si>
</sst>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0"/>
      <color rgb="FF222222"/>
      <name val="Arial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  <xf numFmtId="164" fontId="0" fillId="2" borderId="0" xfId="0" applyNumberFormat="1" applyFill="1"/>
    <xf numFmtId="0" fontId="0" fillId="0" borderId="0" xfId="0" applyFill="1" applyBorder="1"/>
    <xf numFmtId="0" fontId="0" fillId="0" borderId="1" xfId="0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indent="5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1"/>
  <sheetViews>
    <sheetView tabSelected="1" workbookViewId="0">
      <selection sqref="A1:XFD1048576"/>
    </sheetView>
  </sheetViews>
  <sheetFormatPr defaultRowHeight="15" x14ac:dyDescent="0.25"/>
  <cols>
    <col min="2" max="2" width="7.42578125" customWidth="1"/>
    <col min="3" max="3" width="10.5703125" customWidth="1"/>
    <col min="4" max="6" width="6" customWidth="1"/>
    <col min="7" max="7" width="10" customWidth="1"/>
    <col min="8" max="8" width="9.85546875" customWidth="1"/>
    <col min="9" max="9" width="6" customWidth="1"/>
    <col min="10" max="10" width="6.5703125" customWidth="1"/>
    <col min="11" max="12" width="5" customWidth="1"/>
    <col min="13" max="13" width="7.85546875" customWidth="1"/>
    <col min="14" max="15" width="5.7109375" customWidth="1"/>
    <col min="16" max="16" width="5.85546875" customWidth="1"/>
    <col min="17" max="17" width="8.42578125" customWidth="1"/>
    <col min="18" max="28" width="5.5703125" customWidth="1"/>
    <col min="29" max="46" width="6.85546875" customWidth="1"/>
  </cols>
  <sheetData>
    <row r="1" spans="1:90" x14ac:dyDescent="0.25">
      <c r="A1" t="s">
        <v>0</v>
      </c>
      <c r="B1" t="s">
        <v>1</v>
      </c>
      <c r="BZ1" s="1"/>
      <c r="CA1" s="1"/>
      <c r="CE1" s="1"/>
      <c r="CG1" s="1"/>
    </row>
    <row r="2" spans="1:90" x14ac:dyDescent="0.25">
      <c r="A2" s="2" t="s">
        <v>2</v>
      </c>
      <c r="B2" s="2" t="s">
        <v>3</v>
      </c>
      <c r="C2" s="2" t="s">
        <v>4</v>
      </c>
      <c r="D2" s="2" t="s">
        <v>5</v>
      </c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x14ac:dyDescent="0.25">
      <c r="A3" t="s">
        <v>6</v>
      </c>
      <c r="B3">
        <v>2100</v>
      </c>
      <c r="C3" t="s">
        <v>7</v>
      </c>
      <c r="D3" s="4">
        <v>10</v>
      </c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90" x14ac:dyDescent="0.25"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BC4" t="s">
        <v>8</v>
      </c>
      <c r="BL4">
        <v>0.36699999999999999</v>
      </c>
      <c r="BM4">
        <v>0.95699999999999996</v>
      </c>
      <c r="BN4">
        <v>0.13700000000000001</v>
      </c>
      <c r="BO4">
        <v>0.71099999999999997</v>
      </c>
      <c r="BP4">
        <v>0.23100000000000001</v>
      </c>
      <c r="BQ4">
        <v>8.6999999999999994E-2</v>
      </c>
      <c r="BR4">
        <v>0.30599999999999999</v>
      </c>
      <c r="BS4">
        <v>5.8000000000000003E-2</v>
      </c>
      <c r="BT4">
        <v>0.248</v>
      </c>
      <c r="BU4" t="s">
        <v>9</v>
      </c>
      <c r="CB4" t="s">
        <v>10</v>
      </c>
      <c r="CC4" t="s">
        <v>11</v>
      </c>
      <c r="CE4" t="s">
        <v>10</v>
      </c>
      <c r="CF4" t="s">
        <v>10</v>
      </c>
      <c r="CG4" t="s">
        <v>11</v>
      </c>
      <c r="CH4" t="s">
        <v>11</v>
      </c>
    </row>
    <row r="5" spans="1:90" ht="15.75" x14ac:dyDescent="0.25">
      <c r="D5" s="5" t="s">
        <v>12</v>
      </c>
      <c r="P5" s="6" t="s">
        <v>13</v>
      </c>
      <c r="AI5" s="6" t="s">
        <v>14</v>
      </c>
      <c r="AX5" s="6" t="s">
        <v>15</v>
      </c>
      <c r="BC5" t="s">
        <v>16</v>
      </c>
      <c r="BL5" s="6" t="s">
        <v>17</v>
      </c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t="s">
        <v>18</v>
      </c>
      <c r="BZ5" s="1"/>
      <c r="CA5" s="1"/>
      <c r="CB5" t="s">
        <v>19</v>
      </c>
      <c r="CC5" t="s">
        <v>19</v>
      </c>
      <c r="CD5" t="s">
        <v>19</v>
      </c>
      <c r="CE5" s="1" t="s">
        <v>19</v>
      </c>
      <c r="CF5">
        <v>30.706</v>
      </c>
      <c r="CG5" s="1" t="s">
        <v>19</v>
      </c>
      <c r="CH5">
        <v>30.706</v>
      </c>
    </row>
    <row r="6" spans="1:90" ht="18" x14ac:dyDescent="0.25">
      <c r="B6" t="s">
        <v>20</v>
      </c>
      <c r="C6" s="8"/>
      <c r="D6" t="s">
        <v>21</v>
      </c>
      <c r="E6" t="s">
        <v>22</v>
      </c>
      <c r="F6" t="s">
        <v>23</v>
      </c>
      <c r="G6" t="s">
        <v>24</v>
      </c>
      <c r="H6" t="s">
        <v>25</v>
      </c>
      <c r="I6" t="s">
        <v>26</v>
      </c>
      <c r="J6" t="s">
        <v>27</v>
      </c>
      <c r="K6" t="s">
        <v>28</v>
      </c>
      <c r="L6" t="s">
        <v>29</v>
      </c>
      <c r="M6" t="s">
        <v>30</v>
      </c>
      <c r="N6" t="s">
        <v>31</v>
      </c>
      <c r="O6" t="s">
        <v>32</v>
      </c>
      <c r="P6" t="s">
        <v>33</v>
      </c>
      <c r="Q6" t="s">
        <v>8</v>
      </c>
      <c r="R6" t="s">
        <v>34</v>
      </c>
      <c r="S6" t="s">
        <v>35</v>
      </c>
      <c r="T6" t="s">
        <v>36</v>
      </c>
      <c r="U6" t="s">
        <v>37</v>
      </c>
      <c r="V6" t="s">
        <v>38</v>
      </c>
      <c r="W6" t="s">
        <v>39</v>
      </c>
      <c r="X6" t="s">
        <v>40</v>
      </c>
      <c r="Y6" t="s">
        <v>41</v>
      </c>
      <c r="Z6" t="s">
        <v>42</v>
      </c>
      <c r="AA6" t="s">
        <v>43</v>
      </c>
      <c r="AB6" t="s">
        <v>44</v>
      </c>
      <c r="AC6" t="s">
        <v>45</v>
      </c>
      <c r="AD6" t="s">
        <v>46</v>
      </c>
      <c r="AE6" t="s">
        <v>47</v>
      </c>
      <c r="AF6" t="s">
        <v>48</v>
      </c>
      <c r="AG6" t="s">
        <v>49</v>
      </c>
      <c r="AH6" t="s">
        <v>50</v>
      </c>
      <c r="AI6" s="9" t="s">
        <v>51</v>
      </c>
      <c r="AJ6" s="3" t="s">
        <v>52</v>
      </c>
      <c r="AK6" s="3" t="s">
        <v>53</v>
      </c>
      <c r="AL6" s="3" t="s">
        <v>54</v>
      </c>
      <c r="AM6" s="3" t="s">
        <v>55</v>
      </c>
      <c r="AN6" s="3" t="s">
        <v>56</v>
      </c>
      <c r="AO6" s="3" t="s">
        <v>57</v>
      </c>
      <c r="AP6" s="3" t="s">
        <v>58</v>
      </c>
      <c r="AQ6" s="3" t="s">
        <v>59</v>
      </c>
      <c r="AR6" s="3" t="s">
        <v>60</v>
      </c>
      <c r="AS6" s="3" t="s">
        <v>61</v>
      </c>
      <c r="AT6" s="3" t="s">
        <v>62</v>
      </c>
      <c r="AU6" s="3" t="s">
        <v>63</v>
      </c>
      <c r="AV6" s="3" t="s">
        <v>64</v>
      </c>
      <c r="AW6" s="3" t="s">
        <v>65</v>
      </c>
      <c r="AX6" t="s">
        <v>66</v>
      </c>
      <c r="AY6" t="s">
        <v>67</v>
      </c>
      <c r="AZ6" t="s">
        <v>68</v>
      </c>
      <c r="BA6" t="s">
        <v>69</v>
      </c>
      <c r="BB6" t="s">
        <v>70</v>
      </c>
      <c r="BC6" t="s">
        <v>71</v>
      </c>
      <c r="BD6" t="s">
        <v>72</v>
      </c>
      <c r="BE6" t="s">
        <v>73</v>
      </c>
      <c r="BF6" s="10" t="s">
        <v>74</v>
      </c>
      <c r="BG6" s="10" t="s">
        <v>75</v>
      </c>
      <c r="BH6" s="10" t="s">
        <v>76</v>
      </c>
      <c r="BI6" s="10" t="s">
        <v>77</v>
      </c>
      <c r="BJ6" s="11" t="s">
        <v>78</v>
      </c>
      <c r="BK6" s="10" t="s">
        <v>79</v>
      </c>
      <c r="BL6" s="12" t="s">
        <v>80</v>
      </c>
      <c r="BM6" s="12" t="s">
        <v>81</v>
      </c>
      <c r="BN6" s="12" t="s">
        <v>82</v>
      </c>
      <c r="BO6" s="12" t="s">
        <v>83</v>
      </c>
      <c r="BP6" s="12" t="s">
        <v>84</v>
      </c>
      <c r="BQ6" s="12" t="s">
        <v>85</v>
      </c>
      <c r="BR6" s="12" t="s">
        <v>86</v>
      </c>
      <c r="BS6" s="12" t="s">
        <v>87</v>
      </c>
      <c r="BT6" s="12" t="s">
        <v>88</v>
      </c>
      <c r="BU6" s="12" t="s">
        <v>89</v>
      </c>
      <c r="BV6" s="12" t="s">
        <v>90</v>
      </c>
      <c r="BW6" s="12" t="s">
        <v>91</v>
      </c>
      <c r="BX6" s="12" t="s">
        <v>89</v>
      </c>
      <c r="BY6" s="12" t="s">
        <v>90</v>
      </c>
      <c r="BZ6" s="3" t="s">
        <v>92</v>
      </c>
      <c r="CA6" s="3" t="s">
        <v>93</v>
      </c>
      <c r="CB6" s="3" t="s">
        <v>94</v>
      </c>
      <c r="CC6" s="3" t="s">
        <v>94</v>
      </c>
      <c r="CD6" s="3" t="s">
        <v>95</v>
      </c>
      <c r="CE6" s="3" t="s">
        <v>96</v>
      </c>
      <c r="CF6" s="3" t="s">
        <v>97</v>
      </c>
      <c r="CG6" s="3" t="s">
        <v>96</v>
      </c>
      <c r="CH6" s="3" t="s">
        <v>97</v>
      </c>
      <c r="CI6" s="3" t="s">
        <v>98</v>
      </c>
      <c r="CJ6" s="3" t="s">
        <v>99</v>
      </c>
      <c r="CK6" s="3" t="s">
        <v>100</v>
      </c>
      <c r="CL6" s="3" t="s">
        <v>101</v>
      </c>
    </row>
    <row r="7" spans="1:90" x14ac:dyDescent="0.25">
      <c r="B7" s="13" t="s">
        <v>102</v>
      </c>
      <c r="C7" s="13"/>
      <c r="D7" s="14">
        <f>AVERAGE(D8:D23)</f>
        <v>55.331399693181822</v>
      </c>
      <c r="E7" s="14">
        <f t="shared" ref="E7:N7" si="0">AVERAGE(E8:E23)</f>
        <v>17.020624999999999</v>
      </c>
      <c r="F7" s="14">
        <f t="shared" si="0"/>
        <v>2.9250000000000003</v>
      </c>
      <c r="G7" s="14">
        <f t="shared" si="0"/>
        <v>10.016249999999999</v>
      </c>
      <c r="H7" s="14"/>
      <c r="I7" s="14"/>
      <c r="J7" s="14"/>
      <c r="K7" s="14"/>
      <c r="L7" s="14">
        <f t="shared" si="0"/>
        <v>6.3875000000000001E-2</v>
      </c>
      <c r="M7" s="14">
        <f t="shared" si="0"/>
        <v>0.24874999999999994</v>
      </c>
      <c r="N7" s="14">
        <f t="shared" si="0"/>
        <v>7.2312500000000002</v>
      </c>
      <c r="O7" s="14"/>
      <c r="P7" s="15"/>
      <c r="Q7" s="15">
        <f>AVERAGE(Q8:Q9)</f>
        <v>16700</v>
      </c>
      <c r="R7" s="15"/>
      <c r="S7" s="15">
        <f>AVERAGE(S8:S9)</f>
        <v>161</v>
      </c>
      <c r="T7" s="15">
        <f>AVERAGE(T8:T9)</f>
        <v>140</v>
      </c>
      <c r="U7" s="15">
        <f>AVERAGE(U8:U9)</f>
        <v>762</v>
      </c>
      <c r="V7" s="15"/>
      <c r="W7" s="15"/>
      <c r="X7" s="15">
        <f>AVERAGE(X8:X9)</f>
        <v>389.5</v>
      </c>
      <c r="Y7" s="15">
        <f>AVERAGE(Y8:Y9)</f>
        <v>3</v>
      </c>
      <c r="Z7" s="15"/>
      <c r="AA7" s="15"/>
      <c r="AB7" s="15"/>
      <c r="AC7" s="15">
        <f>AVERAGE(AC8:AC9)</f>
        <v>2</v>
      </c>
      <c r="AD7" s="15"/>
      <c r="AE7" s="15">
        <f>AVERAGE(AE8:AE9)</f>
        <v>330.5</v>
      </c>
      <c r="AF7" s="15"/>
      <c r="AG7" s="15">
        <f>AVERAGE(AG8:AG9)</f>
        <v>366</v>
      </c>
      <c r="AH7" s="15">
        <f>AVERAGE(AH8:AH9)</f>
        <v>73.5</v>
      </c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6"/>
      <c r="CI7" s="14"/>
      <c r="CJ7" s="14"/>
    </row>
    <row r="8" spans="1:90" x14ac:dyDescent="0.25">
      <c r="A8" t="s">
        <v>103</v>
      </c>
      <c r="D8" s="4">
        <v>71.69080418181818</v>
      </c>
      <c r="E8">
        <v>3.65</v>
      </c>
      <c r="F8" s="4">
        <v>2.63</v>
      </c>
      <c r="G8">
        <v>4.34</v>
      </c>
      <c r="L8">
        <v>0.09</v>
      </c>
      <c r="M8">
        <v>0.14000000000000001</v>
      </c>
      <c r="N8">
        <v>7.5</v>
      </c>
      <c r="Q8">
        <v>19400</v>
      </c>
      <c r="S8">
        <v>37</v>
      </c>
      <c r="T8">
        <v>116</v>
      </c>
      <c r="U8">
        <v>73</v>
      </c>
      <c r="X8">
        <v>213</v>
      </c>
      <c r="Y8">
        <v>2</v>
      </c>
      <c r="AC8">
        <v>1</v>
      </c>
      <c r="AE8">
        <v>413</v>
      </c>
      <c r="AG8">
        <v>29</v>
      </c>
      <c r="AH8">
        <v>38</v>
      </c>
    </row>
    <row r="9" spans="1:90" x14ac:dyDescent="0.25">
      <c r="A9" t="s">
        <v>104</v>
      </c>
      <c r="D9" s="4">
        <v>65.460864000000001</v>
      </c>
      <c r="E9">
        <v>12.6</v>
      </c>
      <c r="F9" s="4">
        <v>2.5499999999999998</v>
      </c>
      <c r="G9">
        <v>5.75</v>
      </c>
      <c r="L9">
        <v>0.09</v>
      </c>
      <c r="M9">
        <v>0.08</v>
      </c>
      <c r="N9" s="17">
        <v>5.7</v>
      </c>
      <c r="Q9">
        <v>14000</v>
      </c>
      <c r="S9">
        <v>285</v>
      </c>
      <c r="T9" s="17">
        <v>164</v>
      </c>
      <c r="U9">
        <v>1451</v>
      </c>
      <c r="X9">
        <v>566</v>
      </c>
      <c r="Y9">
        <v>4</v>
      </c>
      <c r="AC9" s="17">
        <v>3</v>
      </c>
      <c r="AE9" s="17">
        <v>248</v>
      </c>
      <c r="AG9" s="17">
        <v>703</v>
      </c>
      <c r="AH9" s="17">
        <v>109</v>
      </c>
    </row>
    <row r="10" spans="1:90" x14ac:dyDescent="0.25">
      <c r="A10" t="s">
        <v>105</v>
      </c>
      <c r="D10" s="4">
        <v>62.578354363636365</v>
      </c>
      <c r="E10">
        <v>18</v>
      </c>
      <c r="F10" s="4">
        <v>4</v>
      </c>
      <c r="G10">
        <v>4.4400000000000004</v>
      </c>
      <c r="L10">
        <v>0.02</v>
      </c>
      <c r="M10">
        <v>0.15</v>
      </c>
      <c r="N10" s="17">
        <v>5.0999999999999996</v>
      </c>
      <c r="Q10">
        <v>3400</v>
      </c>
      <c r="S10">
        <v>59</v>
      </c>
      <c r="T10" s="17">
        <v>157</v>
      </c>
      <c r="U10">
        <v>106</v>
      </c>
      <c r="X10">
        <v>41</v>
      </c>
      <c r="Y10">
        <v>33</v>
      </c>
      <c r="AC10" s="17">
        <v>0.05</v>
      </c>
      <c r="AE10" s="17">
        <v>63</v>
      </c>
      <c r="AG10" s="17">
        <v>5</v>
      </c>
      <c r="AH10" s="17">
        <v>16</v>
      </c>
    </row>
    <row r="11" spans="1:90" x14ac:dyDescent="0.25">
      <c r="A11" t="s">
        <v>106</v>
      </c>
      <c r="D11" s="4">
        <v>62.020449272727284</v>
      </c>
      <c r="E11">
        <v>17.399999999999999</v>
      </c>
      <c r="F11" s="4">
        <v>3.07</v>
      </c>
      <c r="G11">
        <v>5.81</v>
      </c>
      <c r="L11">
        <v>0.36</v>
      </c>
      <c r="M11">
        <v>0.23</v>
      </c>
      <c r="N11" s="17">
        <v>5.3</v>
      </c>
      <c r="Q11">
        <v>9100</v>
      </c>
      <c r="S11">
        <v>157</v>
      </c>
      <c r="T11" s="17">
        <v>178</v>
      </c>
      <c r="U11">
        <v>23</v>
      </c>
      <c r="X11">
        <v>344</v>
      </c>
      <c r="Y11">
        <v>88</v>
      </c>
      <c r="AC11" s="17">
        <v>1</v>
      </c>
      <c r="AE11" s="17">
        <v>12</v>
      </c>
      <c r="AG11" s="17">
        <v>4</v>
      </c>
      <c r="AH11" s="17">
        <v>7</v>
      </c>
    </row>
    <row r="12" spans="1:90" x14ac:dyDescent="0.25">
      <c r="A12" t="s">
        <v>107</v>
      </c>
      <c r="D12" s="4">
        <v>59.416892181818191</v>
      </c>
      <c r="E12">
        <v>13.7</v>
      </c>
      <c r="F12" s="4">
        <v>4.01</v>
      </c>
      <c r="G12">
        <v>6.09</v>
      </c>
      <c r="L12">
        <v>0.04</v>
      </c>
      <c r="M12">
        <v>0.31</v>
      </c>
      <c r="N12" s="17">
        <v>8.4</v>
      </c>
      <c r="Q12">
        <v>5800</v>
      </c>
      <c r="S12">
        <v>14</v>
      </c>
      <c r="T12" s="17">
        <v>132</v>
      </c>
      <c r="U12">
        <v>13</v>
      </c>
      <c r="X12">
        <v>49</v>
      </c>
      <c r="Y12">
        <v>5</v>
      </c>
      <c r="AC12" s="17">
        <v>0.05</v>
      </c>
      <c r="AE12" s="17">
        <v>56</v>
      </c>
      <c r="AG12" s="17">
        <v>33</v>
      </c>
      <c r="AH12" s="17">
        <v>108</v>
      </c>
    </row>
    <row r="13" spans="1:90" x14ac:dyDescent="0.25">
      <c r="A13" t="s">
        <v>108</v>
      </c>
      <c r="D13" s="4">
        <v>58.580034545454552</v>
      </c>
      <c r="E13">
        <v>12</v>
      </c>
      <c r="F13" s="4">
        <v>2.96</v>
      </c>
      <c r="G13">
        <v>10.5</v>
      </c>
      <c r="L13">
        <v>0.06</v>
      </c>
      <c r="M13">
        <v>0.24</v>
      </c>
      <c r="N13">
        <v>9.1</v>
      </c>
      <c r="Q13">
        <v>700</v>
      </c>
      <c r="S13">
        <v>199</v>
      </c>
      <c r="T13">
        <v>118</v>
      </c>
      <c r="U13">
        <v>55</v>
      </c>
      <c r="X13">
        <v>199</v>
      </c>
      <c r="Y13">
        <v>28</v>
      </c>
      <c r="AC13">
        <v>1</v>
      </c>
      <c r="AE13">
        <v>58</v>
      </c>
      <c r="AG13">
        <v>103</v>
      </c>
      <c r="AH13">
        <v>156</v>
      </c>
    </row>
    <row r="14" spans="1:90" x14ac:dyDescent="0.25">
      <c r="A14" s="1" t="s">
        <v>109</v>
      </c>
      <c r="B14" s="1"/>
      <c r="D14" s="4">
        <v>54.488730545454544</v>
      </c>
      <c r="E14" s="1">
        <v>15.2</v>
      </c>
      <c r="F14" s="4">
        <v>2.5</v>
      </c>
      <c r="G14" s="1">
        <v>14.1</v>
      </c>
      <c r="L14" s="1">
        <v>0.05</v>
      </c>
      <c r="M14" s="1">
        <v>0.22</v>
      </c>
      <c r="N14" s="1">
        <v>6.5</v>
      </c>
      <c r="Q14" s="1">
        <v>6900</v>
      </c>
      <c r="S14" s="1">
        <v>69</v>
      </c>
      <c r="T14" s="1">
        <v>156</v>
      </c>
      <c r="U14" s="1">
        <v>85</v>
      </c>
      <c r="V14" s="1"/>
      <c r="W14" s="1"/>
      <c r="X14" s="1">
        <v>125</v>
      </c>
      <c r="Y14" s="1">
        <v>31</v>
      </c>
      <c r="Z14" s="1"/>
      <c r="AA14" s="1"/>
      <c r="AB14" s="1"/>
      <c r="AC14" s="1">
        <v>2</v>
      </c>
      <c r="AE14" s="1">
        <v>111</v>
      </c>
      <c r="AF14" s="1"/>
      <c r="AG14" s="1">
        <v>47</v>
      </c>
      <c r="AH14" s="1">
        <v>71</v>
      </c>
    </row>
    <row r="15" spans="1:90" x14ac:dyDescent="0.25">
      <c r="A15" t="s">
        <v>110</v>
      </c>
      <c r="D15" s="4">
        <v>54.209778000000007</v>
      </c>
      <c r="E15">
        <v>25.1</v>
      </c>
      <c r="F15" s="4">
        <v>2.11</v>
      </c>
      <c r="G15">
        <v>3.02</v>
      </c>
      <c r="L15">
        <v>0.1</v>
      </c>
      <c r="M15">
        <v>0.16</v>
      </c>
      <c r="N15">
        <v>6</v>
      </c>
      <c r="Q15">
        <v>30500</v>
      </c>
      <c r="S15">
        <v>36</v>
      </c>
      <c r="T15">
        <v>93</v>
      </c>
      <c r="U15">
        <v>69</v>
      </c>
      <c r="X15">
        <v>36</v>
      </c>
      <c r="Y15">
        <v>326</v>
      </c>
      <c r="AC15">
        <v>8</v>
      </c>
      <c r="AE15">
        <v>79</v>
      </c>
      <c r="AG15">
        <v>43</v>
      </c>
      <c r="AH15">
        <v>23</v>
      </c>
    </row>
    <row r="16" spans="1:90" x14ac:dyDescent="0.25">
      <c r="A16" t="s">
        <v>111</v>
      </c>
      <c r="D16" s="4">
        <v>53.837841272727275</v>
      </c>
      <c r="E16">
        <v>19.899999999999999</v>
      </c>
      <c r="F16" s="4">
        <v>0.35</v>
      </c>
      <c r="G16">
        <v>3.32</v>
      </c>
      <c r="L16">
        <v>0.01</v>
      </c>
      <c r="M16">
        <v>0.32</v>
      </c>
      <c r="N16">
        <v>8.6999999999999993</v>
      </c>
      <c r="Q16">
        <v>48600</v>
      </c>
      <c r="S16">
        <v>42</v>
      </c>
      <c r="T16">
        <v>57</v>
      </c>
      <c r="U16">
        <v>2</v>
      </c>
      <c r="X16">
        <v>64</v>
      </c>
      <c r="Y16">
        <v>4212</v>
      </c>
      <c r="AC16">
        <v>72</v>
      </c>
      <c r="AE16">
        <v>83</v>
      </c>
      <c r="AG16">
        <v>64</v>
      </c>
      <c r="AH16">
        <v>56</v>
      </c>
    </row>
    <row r="17" spans="1:34" x14ac:dyDescent="0.25">
      <c r="A17" s="18" t="s">
        <v>112</v>
      </c>
      <c r="B17" s="18"/>
      <c r="D17" s="4">
        <v>53.744857090909093</v>
      </c>
      <c r="E17" s="18">
        <v>16.399999999999999</v>
      </c>
      <c r="F17" s="4">
        <v>1.52</v>
      </c>
      <c r="G17" s="18">
        <v>9.8699999999999992</v>
      </c>
      <c r="L17" s="18">
        <v>0.02</v>
      </c>
      <c r="M17" s="18">
        <v>0.54</v>
      </c>
      <c r="N17" s="18">
        <v>10.7</v>
      </c>
      <c r="Q17" s="18">
        <v>25100</v>
      </c>
      <c r="S17" s="18">
        <v>158</v>
      </c>
      <c r="T17" s="18">
        <v>174</v>
      </c>
      <c r="U17" s="18">
        <v>2</v>
      </c>
      <c r="V17" s="18"/>
      <c r="W17" s="18"/>
      <c r="X17" s="18">
        <v>253</v>
      </c>
      <c r="Y17" s="18">
        <v>1249</v>
      </c>
      <c r="Z17" s="18"/>
      <c r="AA17" s="18"/>
      <c r="AB17" s="18"/>
      <c r="AC17" s="18">
        <v>24</v>
      </c>
      <c r="AE17" s="18">
        <v>66</v>
      </c>
      <c r="AF17" s="18"/>
      <c r="AG17" s="18">
        <v>70</v>
      </c>
      <c r="AH17" s="18">
        <v>33</v>
      </c>
    </row>
    <row r="18" spans="1:34" x14ac:dyDescent="0.25">
      <c r="A18" t="s">
        <v>113</v>
      </c>
      <c r="D18" s="4">
        <v>53.279936181818186</v>
      </c>
      <c r="E18">
        <v>30.1</v>
      </c>
      <c r="F18" s="4">
        <v>0.71</v>
      </c>
      <c r="G18">
        <v>4.42</v>
      </c>
      <c r="L18">
        <v>0.04</v>
      </c>
      <c r="M18">
        <v>0.11</v>
      </c>
      <c r="N18" s="17">
        <v>6.3</v>
      </c>
      <c r="Q18">
        <v>1400</v>
      </c>
      <c r="S18">
        <v>52</v>
      </c>
      <c r="T18" s="17">
        <v>179</v>
      </c>
      <c r="U18">
        <v>105</v>
      </c>
      <c r="X18">
        <v>84</v>
      </c>
      <c r="Y18">
        <v>52</v>
      </c>
      <c r="AC18" s="17">
        <v>0.05</v>
      </c>
      <c r="AE18" s="17">
        <v>141</v>
      </c>
      <c r="AG18" s="17">
        <v>14</v>
      </c>
      <c r="AH18" s="17">
        <v>38</v>
      </c>
    </row>
    <row r="19" spans="1:34" x14ac:dyDescent="0.25">
      <c r="A19" t="s">
        <v>114</v>
      </c>
      <c r="D19" s="4">
        <v>52.629046909090917</v>
      </c>
      <c r="E19">
        <v>11.4</v>
      </c>
      <c r="F19" s="4">
        <v>3.62</v>
      </c>
      <c r="G19">
        <v>18.5</v>
      </c>
      <c r="L19">
        <v>1E-3</v>
      </c>
      <c r="M19">
        <v>0.23</v>
      </c>
      <c r="N19">
        <v>6.6</v>
      </c>
      <c r="Q19">
        <v>4200</v>
      </c>
      <c r="S19">
        <v>226</v>
      </c>
      <c r="T19">
        <v>189</v>
      </c>
      <c r="U19">
        <v>159</v>
      </c>
      <c r="X19">
        <v>375</v>
      </c>
      <c r="Y19">
        <v>9</v>
      </c>
      <c r="AC19">
        <v>0.05</v>
      </c>
      <c r="AE19">
        <v>64</v>
      </c>
      <c r="AG19">
        <v>16</v>
      </c>
      <c r="AH19">
        <v>232</v>
      </c>
    </row>
    <row r="20" spans="1:34" x14ac:dyDescent="0.25">
      <c r="A20" t="s">
        <v>115</v>
      </c>
      <c r="D20" s="4">
        <v>51.792189272727278</v>
      </c>
      <c r="E20">
        <v>13</v>
      </c>
      <c r="F20" s="4">
        <v>5.51</v>
      </c>
      <c r="G20">
        <v>16.100000000000001</v>
      </c>
      <c r="L20">
        <v>0.08</v>
      </c>
      <c r="M20">
        <v>0.15</v>
      </c>
      <c r="N20">
        <v>7.8</v>
      </c>
      <c r="Q20">
        <v>10600</v>
      </c>
      <c r="S20">
        <v>141</v>
      </c>
      <c r="T20">
        <v>116</v>
      </c>
      <c r="U20">
        <v>167</v>
      </c>
      <c r="X20">
        <v>214</v>
      </c>
      <c r="Y20">
        <v>102</v>
      </c>
      <c r="AC20">
        <v>0.05</v>
      </c>
      <c r="AE20">
        <v>164</v>
      </c>
      <c r="AG20">
        <v>180</v>
      </c>
      <c r="AH20">
        <v>29</v>
      </c>
    </row>
    <row r="21" spans="1:34" x14ac:dyDescent="0.25">
      <c r="A21" t="s">
        <v>116</v>
      </c>
      <c r="D21" s="4">
        <v>46.399106727272731</v>
      </c>
      <c r="E21">
        <v>9.3800000000000008</v>
      </c>
      <c r="F21" s="4">
        <v>2.14</v>
      </c>
      <c r="G21">
        <v>29.6</v>
      </c>
      <c r="L21">
        <v>1E-3</v>
      </c>
      <c r="M21">
        <v>0.38</v>
      </c>
      <c r="N21" s="17">
        <v>7.4</v>
      </c>
      <c r="Q21">
        <v>1700</v>
      </c>
      <c r="S21">
        <v>149</v>
      </c>
      <c r="T21" s="17">
        <v>212</v>
      </c>
      <c r="U21">
        <v>45</v>
      </c>
      <c r="X21">
        <v>345</v>
      </c>
      <c r="Y21">
        <v>22</v>
      </c>
      <c r="AC21" s="17">
        <v>1</v>
      </c>
      <c r="AE21" s="17">
        <v>22</v>
      </c>
      <c r="AG21" s="17">
        <v>42</v>
      </c>
      <c r="AH21" s="17">
        <v>47</v>
      </c>
    </row>
    <row r="22" spans="1:34" x14ac:dyDescent="0.25">
      <c r="A22" t="s">
        <v>117</v>
      </c>
      <c r="D22" s="4">
        <v>43.423612909090913</v>
      </c>
      <c r="E22">
        <v>23.1</v>
      </c>
      <c r="F22" s="4">
        <v>6.35</v>
      </c>
      <c r="G22">
        <v>12.7</v>
      </c>
      <c r="L22">
        <v>0.02</v>
      </c>
      <c r="M22">
        <v>0.42</v>
      </c>
      <c r="N22">
        <v>7.2</v>
      </c>
      <c r="Q22">
        <v>6900</v>
      </c>
      <c r="S22">
        <v>69</v>
      </c>
      <c r="T22">
        <v>117</v>
      </c>
      <c r="U22">
        <v>14</v>
      </c>
      <c r="X22">
        <v>239</v>
      </c>
      <c r="Y22">
        <v>538</v>
      </c>
      <c r="AC22">
        <v>11</v>
      </c>
      <c r="AE22">
        <v>314</v>
      </c>
      <c r="AG22">
        <v>36</v>
      </c>
      <c r="AH22">
        <v>76</v>
      </c>
    </row>
    <row r="23" spans="1:34" x14ac:dyDescent="0.25">
      <c r="A23" t="s">
        <v>118</v>
      </c>
      <c r="D23" s="4">
        <v>41.749897636363634</v>
      </c>
      <c r="E23">
        <v>31.4</v>
      </c>
      <c r="F23" s="4">
        <v>2.77</v>
      </c>
      <c r="G23">
        <v>11.7</v>
      </c>
      <c r="L23">
        <v>0.04</v>
      </c>
      <c r="M23">
        <v>0.3</v>
      </c>
      <c r="N23">
        <v>7.4</v>
      </c>
      <c r="Q23">
        <v>8600</v>
      </c>
      <c r="S23">
        <v>84</v>
      </c>
      <c r="T23">
        <v>206</v>
      </c>
      <c r="U23">
        <v>28</v>
      </c>
      <c r="X23">
        <v>259</v>
      </c>
      <c r="Y23">
        <v>352</v>
      </c>
      <c r="AC23">
        <v>9</v>
      </c>
      <c r="AE23">
        <v>94</v>
      </c>
      <c r="AG23">
        <v>177</v>
      </c>
      <c r="AH23">
        <v>48</v>
      </c>
    </row>
    <row r="25" spans="1:34" x14ac:dyDescent="0.25">
      <c r="A25" s="19" t="s">
        <v>119</v>
      </c>
    </row>
    <row r="26" spans="1:34" ht="15.75" x14ac:dyDescent="0.25">
      <c r="A26" s="20" t="s">
        <v>120</v>
      </c>
    </row>
    <row r="27" spans="1:34" ht="15.75" x14ac:dyDescent="0.25">
      <c r="A27" s="20" t="s">
        <v>121</v>
      </c>
      <c r="C27" s="21" t="s">
        <v>122</v>
      </c>
    </row>
    <row r="28" spans="1:34" x14ac:dyDescent="0.25">
      <c r="F28" t="s">
        <v>123</v>
      </c>
      <c r="G28" t="s">
        <v>124</v>
      </c>
    </row>
    <row r="29" spans="1:34" x14ac:dyDescent="0.25">
      <c r="A29" t="s">
        <v>125</v>
      </c>
      <c r="E29" t="s">
        <v>124</v>
      </c>
      <c r="F29" t="s">
        <v>126</v>
      </c>
      <c r="G29" t="s">
        <v>123</v>
      </c>
    </row>
    <row r="30" spans="1:34" x14ac:dyDescent="0.25">
      <c r="A30" t="s">
        <v>127</v>
      </c>
      <c r="E30">
        <v>500000</v>
      </c>
      <c r="F30">
        <v>29</v>
      </c>
      <c r="G30">
        <f>E30*F30/100</f>
        <v>145000</v>
      </c>
    </row>
    <row r="31" spans="1:34" x14ac:dyDescent="0.25">
      <c r="A31" t="s">
        <v>128</v>
      </c>
      <c r="E31">
        <v>300000</v>
      </c>
      <c r="F31">
        <v>29</v>
      </c>
      <c r="G31">
        <f>E31*F31/100</f>
        <v>87000</v>
      </c>
    </row>
    <row r="32" spans="1:34" x14ac:dyDescent="0.25">
      <c r="A32" t="s">
        <v>129</v>
      </c>
      <c r="E32">
        <v>30000</v>
      </c>
      <c r="F32">
        <v>19</v>
      </c>
      <c r="G32">
        <f>E32*F32/100</f>
        <v>5700</v>
      </c>
    </row>
    <row r="33" spans="1:8" x14ac:dyDescent="0.25">
      <c r="A33" t="s">
        <v>130</v>
      </c>
      <c r="G33">
        <f>SUM(G30:G32)</f>
        <v>237700</v>
      </c>
    </row>
    <row r="34" spans="1:8" x14ac:dyDescent="0.25">
      <c r="E34" t="s">
        <v>131</v>
      </c>
      <c r="G34" t="s">
        <v>132</v>
      </c>
    </row>
    <row r="35" spans="1:8" x14ac:dyDescent="0.25">
      <c r="A35" t="s">
        <v>133</v>
      </c>
      <c r="E35">
        <f>15*0.29</f>
        <v>4.3499999999999996</v>
      </c>
      <c r="G35">
        <f>50*G33/1000000</f>
        <v>11.885</v>
      </c>
    </row>
    <row r="37" spans="1:8" x14ac:dyDescent="0.25">
      <c r="A37" t="s">
        <v>134</v>
      </c>
      <c r="E37" t="s">
        <v>135</v>
      </c>
      <c r="G37">
        <f>12/50</f>
        <v>0.24</v>
      </c>
      <c r="H37" t="s">
        <v>136</v>
      </c>
    </row>
    <row r="38" spans="1:8" x14ac:dyDescent="0.25">
      <c r="A38" t="s">
        <v>137</v>
      </c>
      <c r="E38" t="s">
        <v>138</v>
      </c>
      <c r="F38" t="s">
        <v>139</v>
      </c>
    </row>
    <row r="39" spans="1:8" x14ac:dyDescent="0.25">
      <c r="G39" t="s">
        <v>140</v>
      </c>
    </row>
    <row r="41" spans="1:8" x14ac:dyDescent="0.25">
      <c r="A41" t="s">
        <v>141</v>
      </c>
      <c r="C41">
        <v>6.05</v>
      </c>
      <c r="D4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maynarjb</dc:creator>
  <cp:lastModifiedBy>maynarjb</cp:lastModifiedBy>
  <dcterms:created xsi:type="dcterms:W3CDTF">2014-02-09T01:55:48Z</dcterms:created>
  <dcterms:modified xsi:type="dcterms:W3CDTF">2014-02-09T01:56:22Z</dcterms:modified>
</cp:coreProperties>
</file>