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South Africa\"/>
    </mc:Choice>
  </mc:AlternateContent>
  <bookViews>
    <workbookView xWindow="0" yWindow="0" windowWidth="16245" windowHeight="83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53" i="1" l="1"/>
  <c r="BR53" i="1"/>
  <c r="BQ53" i="1"/>
  <c r="BP53" i="1"/>
  <c r="BU53" i="1" s="1"/>
  <c r="BO53" i="1"/>
  <c r="BN53" i="1"/>
  <c r="BM53" i="1"/>
  <c r="BL53" i="1"/>
  <c r="BT53" i="1" s="1"/>
  <c r="BK53" i="1"/>
  <c r="BV53" i="1" s="1"/>
  <c r="BS50" i="1"/>
  <c r="BR50" i="1"/>
  <c r="BQ50" i="1"/>
  <c r="BP50" i="1"/>
  <c r="BU50" i="1" s="1"/>
  <c r="BO50" i="1"/>
  <c r="BN50" i="1"/>
  <c r="BM50" i="1"/>
  <c r="BL50" i="1"/>
  <c r="BT50" i="1" s="1"/>
  <c r="BK50" i="1"/>
  <c r="BV50" i="1" s="1"/>
  <c r="BS47" i="1"/>
  <c r="BR47" i="1"/>
  <c r="BQ47" i="1"/>
  <c r="BP47" i="1"/>
  <c r="BU47" i="1" s="1"/>
  <c r="BO47" i="1"/>
  <c r="BN47" i="1"/>
  <c r="BM47" i="1"/>
  <c r="BL47" i="1"/>
  <c r="BT47" i="1" s="1"/>
  <c r="BK47" i="1"/>
  <c r="BV47" i="1" s="1"/>
  <c r="BS46" i="1"/>
  <c r="BR46" i="1"/>
  <c r="BQ46" i="1"/>
  <c r="BP46" i="1"/>
  <c r="BU46" i="1" s="1"/>
  <c r="BO46" i="1"/>
  <c r="BN46" i="1"/>
  <c r="BM46" i="1"/>
  <c r="BL46" i="1"/>
  <c r="BT46" i="1" s="1"/>
  <c r="BK46" i="1"/>
  <c r="BV46" i="1" s="1"/>
  <c r="BS40" i="1"/>
  <c r="BR40" i="1"/>
  <c r="BQ40" i="1"/>
  <c r="BP40" i="1"/>
  <c r="BU40" i="1" s="1"/>
  <c r="BO40" i="1"/>
  <c r="BN40" i="1"/>
  <c r="BM40" i="1"/>
  <c r="BL40" i="1"/>
  <c r="BT40" i="1" s="1"/>
  <c r="BK40" i="1"/>
  <c r="BV40" i="1" s="1"/>
  <c r="BS37" i="1"/>
  <c r="BR37" i="1"/>
  <c r="BQ37" i="1"/>
  <c r="BP37" i="1"/>
  <c r="BU37" i="1" s="1"/>
  <c r="BO37" i="1"/>
  <c r="BN37" i="1"/>
  <c r="BM37" i="1"/>
  <c r="BL37" i="1"/>
  <c r="BT37" i="1" s="1"/>
  <c r="BK37" i="1"/>
  <c r="BV37" i="1" s="1"/>
  <c r="BS20" i="1"/>
  <c r="BR20" i="1"/>
  <c r="BQ20" i="1"/>
  <c r="BP20" i="1"/>
  <c r="BU20" i="1" s="1"/>
  <c r="BO20" i="1"/>
  <c r="BN20" i="1"/>
  <c r="BM20" i="1"/>
  <c r="BL20" i="1"/>
  <c r="BT20" i="1" s="1"/>
  <c r="BK20" i="1"/>
  <c r="BV20" i="1" s="1"/>
  <c r="BS13" i="1"/>
  <c r="BR13" i="1"/>
  <c r="BQ13" i="1"/>
  <c r="BP13" i="1"/>
  <c r="BU13" i="1" s="1"/>
  <c r="BO13" i="1"/>
  <c r="BN13" i="1"/>
  <c r="BM13" i="1"/>
  <c r="BL13" i="1"/>
  <c r="BT13" i="1" s="1"/>
  <c r="BK13" i="1"/>
  <c r="BV13" i="1" s="1"/>
  <c r="BS8" i="1"/>
  <c r="BS7" i="1" s="1"/>
  <c r="BR8" i="1"/>
  <c r="BQ8" i="1"/>
  <c r="BP8" i="1"/>
  <c r="BP7" i="1" s="1"/>
  <c r="BO8" i="1"/>
  <c r="BO7" i="1" s="1"/>
  <c r="BN8" i="1"/>
  <c r="BM8" i="1"/>
  <c r="BL8" i="1"/>
  <c r="BL7" i="1" s="1"/>
  <c r="BK8" i="1"/>
  <c r="BV8" i="1" s="1"/>
  <c r="BV7" i="1" s="1"/>
  <c r="CJ7" i="1"/>
  <c r="CH7" i="1"/>
  <c r="BR7" i="1"/>
  <c r="BQ7" i="1"/>
  <c r="BN7" i="1"/>
  <c r="BM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R7" i="1"/>
  <c r="AP7" i="1"/>
  <c r="AN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H2" i="1"/>
  <c r="BT8" i="1" l="1"/>
  <c r="BT7" i="1" s="1"/>
  <c r="BK7" i="1"/>
  <c r="BU8" i="1"/>
  <c r="BU7" i="1" s="1"/>
</calcChain>
</file>

<file path=xl/sharedStrings.xml><?xml version="1.0" encoding="utf-8"?>
<sst xmlns="http://schemas.openxmlformats.org/spreadsheetml/2006/main" count="218" uniqueCount="170">
  <si>
    <t>Otjozondo</t>
  </si>
  <si>
    <t>oxide</t>
  </si>
  <si>
    <t>Location</t>
  </si>
  <si>
    <t>Age, Ma</t>
  </si>
  <si>
    <t>Age, Name</t>
  </si>
  <si>
    <t>Size, MT</t>
  </si>
  <si>
    <t>Namibia</t>
  </si>
  <si>
    <t>Neoproterozoic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</si>
  <si>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</si>
  <si>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</si>
  <si>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</si>
  <si>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</si>
  <si>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</si>
  <si>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</si>
  <si>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</si>
  <si>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</si>
  <si>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</si>
  <si>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</si>
  <si>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</si>
  <si>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</si>
  <si>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sample</t>
  </si>
  <si>
    <t>mineralogy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</si>
  <si>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</si>
  <si>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</si>
  <si>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</si>
  <si>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</si>
  <si>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</si>
  <si>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</si>
  <si>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</si>
  <si>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</si>
  <si>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</si>
  <si>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</si>
  <si>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</si>
  <si>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</si>
  <si>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</si>
  <si>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</si>
  <si>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</si>
  <si>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</si>
  <si>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</si>
  <si>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</si>
  <si>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</si>
  <si>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</si>
  <si>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</si>
  <si>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</si>
  <si>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</si>
  <si>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</si>
  <si>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</si>
  <si>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</si>
  <si>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</si>
  <si>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</si>
  <si>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</si>
  <si>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</si>
  <si>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</si>
  <si>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</si>
  <si>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</si>
  <si>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</si>
  <si>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</si>
  <si>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</si>
  <si>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</si>
  <si>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</si>
  <si>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</si>
  <si>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</si>
  <si>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</si>
  <si>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</si>
  <si>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</si>
  <si>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</si>
  <si>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</si>
  <si>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</si>
  <si>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</si>
  <si>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</si>
  <si>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</si>
  <si>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</si>
  <si>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</si>
  <si>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</si>
  <si>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</si>
  <si>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</si>
  <si>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</si>
  <si>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</si>
  <si>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</si>
  <si>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</si>
  <si>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</si>
  <si>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</si>
  <si>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</si>
  <si>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</si>
  <si>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</si>
  <si>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</si>
  <si>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</si>
  <si>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</si>
  <si>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</si>
  <si>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</si>
  <si>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</si>
  <si>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</si>
  <si>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</si>
  <si>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</si>
  <si>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</si>
  <si>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</si>
  <si>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</si>
  <si>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</si>
  <si>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</si>
  <si>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</si>
  <si>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</si>
  <si>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</si>
  <si>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avg oxide ore</t>
  </si>
  <si>
    <t>Y-4557</t>
  </si>
  <si>
    <t xml:space="preserve">braunite </t>
  </si>
  <si>
    <t>OTJ-03</t>
  </si>
  <si>
    <t>braunite, hollandite</t>
  </si>
  <si>
    <t>OTJ-02</t>
  </si>
  <si>
    <t>braunite</t>
  </si>
  <si>
    <t>D52</t>
  </si>
  <si>
    <t>braunite-hematite-jacobsite</t>
  </si>
  <si>
    <t>D70</t>
  </si>
  <si>
    <t>Y-4559</t>
  </si>
  <si>
    <t>E11</t>
  </si>
  <si>
    <t>E19</t>
  </si>
  <si>
    <t>E15</t>
  </si>
  <si>
    <t>D58</t>
  </si>
  <si>
    <t>OTJ-08</t>
  </si>
  <si>
    <t>D53</t>
  </si>
  <si>
    <t>Y-4556</t>
  </si>
  <si>
    <t>D71</t>
  </si>
  <si>
    <t>D57</t>
  </si>
  <si>
    <t>OTJ-06A</t>
  </si>
  <si>
    <t>braunite, jacobsite</t>
  </si>
  <si>
    <t>D59</t>
  </si>
  <si>
    <t>E10</t>
  </si>
  <si>
    <t>D60</t>
  </si>
  <si>
    <t>OTJ-05</t>
  </si>
  <si>
    <t>jacobsite, braunite</t>
  </si>
  <si>
    <t>E14</t>
  </si>
  <si>
    <t>OTJ-24</t>
  </si>
  <si>
    <t>OTJ-09A</t>
  </si>
  <si>
    <t>OTJ-06B</t>
  </si>
  <si>
    <t>braunite, Mn-garnet</t>
  </si>
  <si>
    <t>D61</t>
  </si>
  <si>
    <t>Mn-pyroxene, garnet</t>
  </si>
  <si>
    <t>OTJ-11</t>
  </si>
  <si>
    <t>D69</t>
  </si>
  <si>
    <t>D66</t>
  </si>
  <si>
    <t>OTJ-10</t>
  </si>
  <si>
    <t>spessartine-qtz</t>
  </si>
  <si>
    <t>Y-4558</t>
  </si>
  <si>
    <t>OTJ-23</t>
  </si>
  <si>
    <t>OTJ-09B</t>
  </si>
  <si>
    <t>Mn-garnet, jacobsite</t>
  </si>
  <si>
    <t>Y-4555</t>
  </si>
  <si>
    <t>max barite component</t>
  </si>
  <si>
    <t>D56</t>
  </si>
  <si>
    <t>E18</t>
  </si>
  <si>
    <t>Y-4560</t>
  </si>
  <si>
    <t>OTJ-22</t>
  </si>
  <si>
    <t>Y-4561</t>
  </si>
  <si>
    <t>feldspathic qtzite</t>
  </si>
  <si>
    <t>OTJ-13</t>
  </si>
  <si>
    <t>hematite-qtz</t>
  </si>
  <si>
    <t>OTJ-15</t>
  </si>
  <si>
    <t>OTJ-01</t>
  </si>
  <si>
    <t>quartzite</t>
  </si>
  <si>
    <t>OTJ-21</t>
  </si>
  <si>
    <t>amphibolite</t>
  </si>
  <si>
    <t>OTJ-16</t>
  </si>
  <si>
    <t>min detrital component</t>
  </si>
  <si>
    <t>OTJ-17</t>
  </si>
  <si>
    <t>OTJ-19</t>
  </si>
  <si>
    <t>OTJ-14</t>
  </si>
  <si>
    <t>OTJ-20</t>
  </si>
  <si>
    <t>OTJ-18</t>
  </si>
  <si>
    <t>Values in italics are below detection listed at one-half the lowest detecton limit for that element</t>
  </si>
  <si>
    <t>Buhn, B., Stanistreet, I.G., and Okrush, M., 1992, Late Proterozoic outer shelf manganese and iron deposits at Otjosondu (Namibia) related to the Damaran oceanic opening: Economic Geology, v. 87, p. 1393-1411.</t>
  </si>
  <si>
    <r>
      <t>Cabral, A.R., Moore, J.M., Mapani, B.S., Koubová, M., and Sattler, C-D., 2011, Geochemical and mineralogical constraints on the genesis of the Otjosondu ferromanganese deposit, Namibia: hydrothermal exhalative versus hydrogenetic (including snowball-Earth) origins. </t>
    </r>
    <r>
      <rPr>
        <i/>
        <sz val="10"/>
        <color rgb="FF222222"/>
        <rFont val="Arial"/>
        <family val="2"/>
      </rPr>
      <t>South African Journal of Geology, v.</t>
    </r>
    <r>
      <rPr>
        <sz val="10"/>
        <color rgb="FF222222"/>
        <rFont val="Arial"/>
        <family val="2"/>
      </rPr>
      <t>114, p. 57-76.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</si>
</sst>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222222"/>
      <name val="Arial"/>
      <family val="2"/>
    </font>
    <font>
      <i/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  <xf numFmtId="1" fontId="0" fillId="0" borderId="0" xfId="0" applyNumberFormat="1"/>
    <xf numFmtId="2" fontId="1" fillId="0" borderId="0" xfId="0" applyNumberFormat="1" applyFont="1" applyFill="1"/>
    <xf numFmtId="165" fontId="0" fillId="0" borderId="0" xfId="0" applyNumberFormat="1"/>
    <xf numFmtId="2" fontId="1" fillId="0" borderId="0" xfId="0" applyNumberFormat="1" applyFont="1"/>
    <xf numFmtId="165" fontId="1" fillId="0" borderId="0" xfId="0" applyNumberFormat="1" applyFont="1"/>
    <xf numFmtId="0" fontId="0" fillId="0" borderId="0" xfId="0" applyAlignment="1">
      <alignment horizontal="center"/>
    </xf>
    <xf numFmtId="164" fontId="8" fillId="3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right" vertical="center" wrapText="1"/>
    </xf>
    <xf numFmtId="0" fontId="0" fillId="0" borderId="1" xfId="0" applyBorder="1" applyAlignment="1">
      <alignment horizontal="center"/>
    </xf>
    <xf numFmtId="164" fontId="8" fillId="3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3" borderId="1" xfId="0" applyFont="1" applyFill="1" applyBorder="1" applyAlignment="1">
      <alignment vertical="center" wrapText="1"/>
    </xf>
    <xf numFmtId="0" fontId="0" fillId="0" borderId="0" xfId="0" applyFill="1"/>
    <xf numFmtId="165" fontId="1" fillId="0" borderId="0" xfId="0" applyNumberFormat="1" applyFont="1" applyFill="1"/>
    <xf numFmtId="0" fontId="9" fillId="0" borderId="0" xfId="0" applyFont="1" applyAlignment="1">
      <alignment horizontal="left" indent="5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Otjozondu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786111111111105"/>
                  <c:y val="-9.10903324584426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[1]Otjosundo!$G$8:$G$53</c:f>
              <c:numCache>
                <c:formatCode>General</c:formatCode>
                <c:ptCount val="46"/>
                <c:pt idx="0">
                  <c:v>0.86</c:v>
                </c:pt>
                <c:pt idx="1">
                  <c:v>1.52</c:v>
                </c:pt>
                <c:pt idx="2">
                  <c:v>0.93</c:v>
                </c:pt>
                <c:pt idx="3">
                  <c:v>1.38</c:v>
                </c:pt>
                <c:pt idx="4">
                  <c:v>1.87</c:v>
                </c:pt>
                <c:pt idx="5">
                  <c:v>0.82</c:v>
                </c:pt>
                <c:pt idx="6">
                  <c:v>2.87</c:v>
                </c:pt>
                <c:pt idx="7">
                  <c:v>2.5499999999999998</c:v>
                </c:pt>
                <c:pt idx="8">
                  <c:v>3.18</c:v>
                </c:pt>
                <c:pt idx="9">
                  <c:v>1.33</c:v>
                </c:pt>
                <c:pt idx="10">
                  <c:v>4.68</c:v>
                </c:pt>
                <c:pt idx="11">
                  <c:v>1.7</c:v>
                </c:pt>
                <c:pt idx="12">
                  <c:v>0.76</c:v>
                </c:pt>
                <c:pt idx="13">
                  <c:v>1.01</c:v>
                </c:pt>
                <c:pt idx="14">
                  <c:v>0.89</c:v>
                </c:pt>
                <c:pt idx="15">
                  <c:v>1.61</c:v>
                </c:pt>
                <c:pt idx="16">
                  <c:v>1.29</c:v>
                </c:pt>
                <c:pt idx="17">
                  <c:v>0.74</c:v>
                </c:pt>
                <c:pt idx="18">
                  <c:v>1.76</c:v>
                </c:pt>
                <c:pt idx="19">
                  <c:v>1.55</c:v>
                </c:pt>
                <c:pt idx="20">
                  <c:v>3.42</c:v>
                </c:pt>
                <c:pt idx="21">
                  <c:v>3.73</c:v>
                </c:pt>
                <c:pt idx="22">
                  <c:v>0.78</c:v>
                </c:pt>
                <c:pt idx="23">
                  <c:v>1.69</c:v>
                </c:pt>
                <c:pt idx="24">
                  <c:v>8.58</c:v>
                </c:pt>
                <c:pt idx="25">
                  <c:v>4.12</c:v>
                </c:pt>
                <c:pt idx="26">
                  <c:v>0.59</c:v>
                </c:pt>
                <c:pt idx="27">
                  <c:v>3.66</c:v>
                </c:pt>
                <c:pt idx="28">
                  <c:v>8.92</c:v>
                </c:pt>
                <c:pt idx="29">
                  <c:v>3.18</c:v>
                </c:pt>
                <c:pt idx="30">
                  <c:v>10.07</c:v>
                </c:pt>
                <c:pt idx="31">
                  <c:v>6.27</c:v>
                </c:pt>
                <c:pt idx="32">
                  <c:v>1.8</c:v>
                </c:pt>
                <c:pt idx="33">
                  <c:v>7.23</c:v>
                </c:pt>
                <c:pt idx="34">
                  <c:v>3.62</c:v>
                </c:pt>
                <c:pt idx="35">
                  <c:v>4.22</c:v>
                </c:pt>
                <c:pt idx="36">
                  <c:v>8.8699999999999992</c:v>
                </c:pt>
                <c:pt idx="37">
                  <c:v>8.5500000000000007</c:v>
                </c:pt>
                <c:pt idx="38">
                  <c:v>0.85</c:v>
                </c:pt>
                <c:pt idx="39">
                  <c:v>1.58</c:v>
                </c:pt>
                <c:pt idx="40">
                  <c:v>0.28000000000000003</c:v>
                </c:pt>
                <c:pt idx="41">
                  <c:v>13.87</c:v>
                </c:pt>
                <c:pt idx="42">
                  <c:v>0.69</c:v>
                </c:pt>
                <c:pt idx="43">
                  <c:v>10.7</c:v>
                </c:pt>
                <c:pt idx="44">
                  <c:v>0.31</c:v>
                </c:pt>
                <c:pt idx="45">
                  <c:v>0.79</c:v>
                </c:pt>
              </c:numCache>
            </c:numRef>
          </c:xVal>
          <c:yVal>
            <c:numRef>
              <c:f>[1]Otjosundo!$BT$8:$BT$53</c:f>
              <c:numCache>
                <c:formatCode>General</c:formatCode>
                <c:ptCount val="46"/>
                <c:pt idx="0" formatCode="0.000">
                  <c:v>2.0201030603898005</c:v>
                </c:pt>
                <c:pt idx="5" formatCode="0.000">
                  <c:v>1.2623011260250918</c:v>
                </c:pt>
                <c:pt idx="12" formatCode="0.000">
                  <c:v>1.7117849689423801</c:v>
                </c:pt>
                <c:pt idx="29" formatCode="0.000">
                  <c:v>1.7313346135402135</c:v>
                </c:pt>
                <c:pt idx="32" formatCode="0.000">
                  <c:v>0.10777138510107417</c:v>
                </c:pt>
                <c:pt idx="38" formatCode="0.000">
                  <c:v>2.5005302283000184</c:v>
                </c:pt>
                <c:pt idx="39" formatCode="0.000">
                  <c:v>1.4403656483760547</c:v>
                </c:pt>
                <c:pt idx="42" formatCode="0.000">
                  <c:v>2.2698179337097981</c:v>
                </c:pt>
                <c:pt idx="45" formatCode="0.000">
                  <c:v>2.1482079484203078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296592"/>
        <c:axId val="325296984"/>
      </c:scatterChart>
      <c:valAx>
        <c:axId val="325296592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Al2O3 %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296984"/>
        <c:crosses val="autoZero"/>
        <c:crossBetween val="midCat"/>
      </c:valAx>
      <c:valAx>
        <c:axId val="325296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Ce/Ce*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296592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Otjozondu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786111111111105"/>
                  <c:y val="-9.10903324584426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[1]Otjosundo!$G$8:$G$53</c:f>
              <c:numCache>
                <c:formatCode>General</c:formatCode>
                <c:ptCount val="46"/>
                <c:pt idx="0">
                  <c:v>0.86</c:v>
                </c:pt>
                <c:pt idx="1">
                  <c:v>1.52</c:v>
                </c:pt>
                <c:pt idx="2">
                  <c:v>0.93</c:v>
                </c:pt>
                <c:pt idx="3">
                  <c:v>1.38</c:v>
                </c:pt>
                <c:pt idx="4">
                  <c:v>1.87</c:v>
                </c:pt>
                <c:pt idx="5">
                  <c:v>0.82</c:v>
                </c:pt>
                <c:pt idx="6">
                  <c:v>2.87</c:v>
                </c:pt>
                <c:pt idx="7">
                  <c:v>2.5499999999999998</c:v>
                </c:pt>
                <c:pt idx="8">
                  <c:v>3.18</c:v>
                </c:pt>
                <c:pt idx="9">
                  <c:v>1.33</c:v>
                </c:pt>
                <c:pt idx="10">
                  <c:v>4.68</c:v>
                </c:pt>
                <c:pt idx="11">
                  <c:v>1.7</c:v>
                </c:pt>
                <c:pt idx="12">
                  <c:v>0.76</c:v>
                </c:pt>
                <c:pt idx="13">
                  <c:v>1.01</c:v>
                </c:pt>
                <c:pt idx="14">
                  <c:v>0.89</c:v>
                </c:pt>
                <c:pt idx="15">
                  <c:v>1.61</c:v>
                </c:pt>
                <c:pt idx="16">
                  <c:v>1.29</c:v>
                </c:pt>
                <c:pt idx="17">
                  <c:v>0.74</c:v>
                </c:pt>
                <c:pt idx="18">
                  <c:v>1.76</c:v>
                </c:pt>
                <c:pt idx="19">
                  <c:v>1.55</c:v>
                </c:pt>
                <c:pt idx="20">
                  <c:v>3.42</c:v>
                </c:pt>
                <c:pt idx="21">
                  <c:v>3.73</c:v>
                </c:pt>
                <c:pt idx="22">
                  <c:v>0.78</c:v>
                </c:pt>
                <c:pt idx="23">
                  <c:v>1.69</c:v>
                </c:pt>
                <c:pt idx="24">
                  <c:v>8.58</c:v>
                </c:pt>
                <c:pt idx="25">
                  <c:v>4.12</c:v>
                </c:pt>
                <c:pt idx="26">
                  <c:v>0.59</c:v>
                </c:pt>
                <c:pt idx="27">
                  <c:v>3.66</c:v>
                </c:pt>
                <c:pt idx="28">
                  <c:v>8.92</c:v>
                </c:pt>
                <c:pt idx="29">
                  <c:v>3.18</c:v>
                </c:pt>
                <c:pt idx="30">
                  <c:v>10.07</c:v>
                </c:pt>
                <c:pt idx="31">
                  <c:v>6.27</c:v>
                </c:pt>
                <c:pt idx="32">
                  <c:v>1.8</c:v>
                </c:pt>
                <c:pt idx="33">
                  <c:v>7.23</c:v>
                </c:pt>
                <c:pt idx="34">
                  <c:v>3.62</c:v>
                </c:pt>
                <c:pt idx="35">
                  <c:v>4.22</c:v>
                </c:pt>
                <c:pt idx="36">
                  <c:v>8.8699999999999992</c:v>
                </c:pt>
                <c:pt idx="37">
                  <c:v>8.5500000000000007</c:v>
                </c:pt>
                <c:pt idx="38">
                  <c:v>0.85</c:v>
                </c:pt>
                <c:pt idx="39">
                  <c:v>1.58</c:v>
                </c:pt>
                <c:pt idx="40">
                  <c:v>0.28000000000000003</c:v>
                </c:pt>
                <c:pt idx="41">
                  <c:v>13.87</c:v>
                </c:pt>
                <c:pt idx="42">
                  <c:v>0.69</c:v>
                </c:pt>
                <c:pt idx="43">
                  <c:v>10.7</c:v>
                </c:pt>
                <c:pt idx="44">
                  <c:v>0.31</c:v>
                </c:pt>
                <c:pt idx="45">
                  <c:v>0.79</c:v>
                </c:pt>
              </c:numCache>
            </c:numRef>
          </c:xVal>
          <c:yVal>
            <c:numRef>
              <c:f>[1]Otjosundo!$BU$8:$BU$53</c:f>
              <c:numCache>
                <c:formatCode>General</c:formatCode>
                <c:ptCount val="46"/>
                <c:pt idx="0" formatCode="0.000">
                  <c:v>0.75326696074414667</c:v>
                </c:pt>
                <c:pt idx="5" formatCode="0.000">
                  <c:v>0.76444700698414969</c:v>
                </c:pt>
                <c:pt idx="12" formatCode="0.000">
                  <c:v>0.77099038175458146</c:v>
                </c:pt>
                <c:pt idx="29" formatCode="0.000">
                  <c:v>0.605759576587655</c:v>
                </c:pt>
                <c:pt idx="32" formatCode="0.000">
                  <c:v>1.0167632844815608</c:v>
                </c:pt>
                <c:pt idx="38" formatCode="0.000">
                  <c:v>0.4882020240347178</c:v>
                </c:pt>
                <c:pt idx="39" formatCode="0.000">
                  <c:v>0.57934534229682522</c:v>
                </c:pt>
                <c:pt idx="42" formatCode="0.000">
                  <c:v>1.1866342867024042</c:v>
                </c:pt>
                <c:pt idx="45" formatCode="0.000">
                  <c:v>0.61772523376131938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297768"/>
        <c:axId val="317405752"/>
      </c:scatterChart>
      <c:valAx>
        <c:axId val="325297768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Al2O3 %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405752"/>
        <c:crosses val="autoZero"/>
        <c:crossBetween val="midCat"/>
      </c:valAx>
      <c:valAx>
        <c:axId val="317405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Eu/Eu*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29776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442912</xdr:colOff>
      <xdr:row>55</xdr:row>
      <xdr:rowOff>0</xdr:rowOff>
    </xdr:from>
    <xdr:to>
      <xdr:col>72</xdr:col>
      <xdr:colOff>138112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0</xdr:colOff>
      <xdr:row>55</xdr:row>
      <xdr:rowOff>0</xdr:rowOff>
    </xdr:from>
    <xdr:to>
      <xdr:col>80</xdr:col>
      <xdr:colOff>304800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E Carp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inle"/>
      <sheetName val="Manuels R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te"/>
      <sheetName val="Ocakli"/>
      <sheetName val="Otjosundo"/>
      <sheetName val="Pipji"/>
      <sheetName val="Postmas"/>
      <sheetName val="Sandur"/>
      <sheetName val="Serra do Navio"/>
      <sheetName val="Sjogruvan"/>
      <sheetName val="Splawa"/>
      <sheetName val="Chart15"/>
      <sheetName val="Eu_Al tanganshan"/>
      <sheetName val="Tambao"/>
      <sheetName val="Tanganshan"/>
      <sheetName val="Taojiang"/>
      <sheetName val="Tiantaishan"/>
      <sheetName val="Tokoro"/>
      <sheetName val="Ulukent"/>
      <sheetName val="UmBogma"/>
      <sheetName val="Urkut"/>
      <sheetName val="Urucum"/>
      <sheetName val="Usa"/>
      <sheetName val="Vani"/>
      <sheetName val="Vittinki"/>
      <sheetName val="Wafangzi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8">
          <cell r="G8">
            <v>0.86</v>
          </cell>
          <cell r="BT8">
            <v>2.0201030603898005</v>
          </cell>
          <cell r="BU8">
            <v>0.75326696074414667</v>
          </cell>
        </row>
        <row r="9">
          <cell r="G9">
            <v>1.52</v>
          </cell>
        </row>
        <row r="10">
          <cell r="G10">
            <v>0.93</v>
          </cell>
        </row>
        <row r="11">
          <cell r="G11">
            <v>1.38</v>
          </cell>
        </row>
        <row r="12">
          <cell r="G12">
            <v>1.87</v>
          </cell>
        </row>
        <row r="13">
          <cell r="G13">
            <v>0.82</v>
          </cell>
          <cell r="BT13">
            <v>1.2623011260250918</v>
          </cell>
          <cell r="BU13">
            <v>0.76444700698414969</v>
          </cell>
        </row>
        <row r="14">
          <cell r="G14">
            <v>2.87</v>
          </cell>
        </row>
        <row r="15">
          <cell r="G15">
            <v>2.5499999999999998</v>
          </cell>
        </row>
        <row r="16">
          <cell r="G16">
            <v>3.18</v>
          </cell>
        </row>
        <row r="17">
          <cell r="G17">
            <v>1.33</v>
          </cell>
        </row>
        <row r="18">
          <cell r="G18">
            <v>4.68</v>
          </cell>
        </row>
        <row r="19">
          <cell r="G19">
            <v>1.7</v>
          </cell>
        </row>
        <row r="20">
          <cell r="G20">
            <v>0.76</v>
          </cell>
          <cell r="BT20">
            <v>1.7117849689423801</v>
          </cell>
          <cell r="BU20">
            <v>0.77099038175458146</v>
          </cell>
        </row>
        <row r="21">
          <cell r="G21">
            <v>1.01</v>
          </cell>
        </row>
        <row r="22">
          <cell r="G22">
            <v>0.89</v>
          </cell>
        </row>
        <row r="23">
          <cell r="G23">
            <v>1.61</v>
          </cell>
        </row>
        <row r="24">
          <cell r="G24">
            <v>1.29</v>
          </cell>
        </row>
        <row r="25">
          <cell r="G25">
            <v>0.74</v>
          </cell>
        </row>
        <row r="26">
          <cell r="G26">
            <v>1.76</v>
          </cell>
        </row>
        <row r="27">
          <cell r="G27">
            <v>1.55</v>
          </cell>
        </row>
        <row r="28">
          <cell r="G28">
            <v>3.42</v>
          </cell>
        </row>
        <row r="29">
          <cell r="G29">
            <v>3.73</v>
          </cell>
        </row>
        <row r="30">
          <cell r="G30">
            <v>0.78</v>
          </cell>
        </row>
        <row r="31">
          <cell r="G31">
            <v>1.69</v>
          </cell>
        </row>
        <row r="32">
          <cell r="G32">
            <v>8.58</v>
          </cell>
        </row>
        <row r="33">
          <cell r="G33">
            <v>4.12</v>
          </cell>
        </row>
        <row r="34">
          <cell r="G34">
            <v>0.59</v>
          </cell>
        </row>
        <row r="35">
          <cell r="G35">
            <v>3.66</v>
          </cell>
        </row>
        <row r="36">
          <cell r="G36">
            <v>8.92</v>
          </cell>
        </row>
        <row r="37">
          <cell r="G37">
            <v>3.18</v>
          </cell>
          <cell r="BT37">
            <v>1.7313346135402135</v>
          </cell>
          <cell r="BU37">
            <v>0.605759576587655</v>
          </cell>
        </row>
        <row r="38">
          <cell r="G38">
            <v>10.07</v>
          </cell>
        </row>
        <row r="39">
          <cell r="G39">
            <v>6.27</v>
          </cell>
        </row>
        <row r="40">
          <cell r="G40">
            <v>1.8</v>
          </cell>
          <cell r="BT40">
            <v>0.10777138510107417</v>
          </cell>
          <cell r="BU40">
            <v>1.0167632844815608</v>
          </cell>
        </row>
        <row r="41">
          <cell r="G41">
            <v>7.23</v>
          </cell>
        </row>
        <row r="42">
          <cell r="G42">
            <v>3.62</v>
          </cell>
        </row>
        <row r="43">
          <cell r="G43">
            <v>4.22</v>
          </cell>
        </row>
        <row r="44">
          <cell r="G44">
            <v>8.8699999999999992</v>
          </cell>
        </row>
        <row r="45">
          <cell r="G45">
            <v>8.5500000000000007</v>
          </cell>
        </row>
        <row r="46">
          <cell r="G46">
            <v>0.85</v>
          </cell>
          <cell r="BT46">
            <v>2.5005302283000184</v>
          </cell>
          <cell r="BU46">
            <v>0.4882020240347178</v>
          </cell>
        </row>
        <row r="47">
          <cell r="G47">
            <v>1.58</v>
          </cell>
          <cell r="BT47">
            <v>1.4403656483760547</v>
          </cell>
          <cell r="BU47">
            <v>0.57934534229682522</v>
          </cell>
        </row>
        <row r="48">
          <cell r="G48">
            <v>0.28000000000000003</v>
          </cell>
        </row>
        <row r="49">
          <cell r="G49">
            <v>13.87</v>
          </cell>
        </row>
        <row r="50">
          <cell r="G50">
            <v>0.69</v>
          </cell>
          <cell r="BT50">
            <v>2.2698179337097981</v>
          </cell>
          <cell r="BU50">
            <v>1.1866342867024042</v>
          </cell>
        </row>
        <row r="51">
          <cell r="G51">
            <v>10.7</v>
          </cell>
        </row>
        <row r="52">
          <cell r="G52">
            <v>0.31</v>
          </cell>
        </row>
        <row r="53">
          <cell r="G53">
            <v>0.79</v>
          </cell>
          <cell r="BT53">
            <v>2.1482079484203078</v>
          </cell>
          <cell r="BU53">
            <v>0.61772523376131938</v>
          </cell>
        </row>
      </sheetData>
      <sheetData sheetId="69"/>
      <sheetData sheetId="70"/>
      <sheetData sheetId="71"/>
      <sheetData sheetId="72"/>
      <sheetData sheetId="73"/>
      <sheetData sheetId="74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0"/>
  <sheetViews>
    <sheetView tabSelected="1" workbookViewId="0">
      <selection activeCell="A5" sqref="A5"/>
    </sheetView>
  </sheetViews>
  <sheetFormatPr defaultRowHeight="15" x14ac:dyDescent="0.25"/>
  <cols>
    <col min="1" max="1" width="15.85546875" customWidth="1"/>
    <col min="2" max="2" width="7" customWidth="1"/>
    <col min="3" max="3" width="19" customWidth="1"/>
    <col min="4" max="7" width="7" customWidth="1"/>
    <col min="8" max="8" width="6.5703125" customWidth="1"/>
    <col min="9" max="9" width="8.140625" customWidth="1"/>
    <col min="10" max="19" width="7.42578125" customWidth="1"/>
    <col min="20" max="32" width="7" customWidth="1"/>
  </cols>
  <sheetData>
    <row r="1" spans="1:92" x14ac:dyDescent="0.25">
      <c r="A1" t="s">
        <v>0</v>
      </c>
      <c r="B1" t="s">
        <v>1</v>
      </c>
      <c r="BY1" s="1"/>
      <c r="BZ1" s="1"/>
      <c r="CD1" s="1"/>
      <c r="CF1" s="1"/>
    </row>
    <row r="2" spans="1:92" x14ac:dyDescent="0.25">
      <c r="A2" s="2" t="s">
        <v>2</v>
      </c>
      <c r="B2" s="2" t="s">
        <v>3</v>
      </c>
      <c r="C2" s="2" t="s">
        <v>4</v>
      </c>
      <c r="D2" s="2" t="s">
        <v>5</v>
      </c>
      <c r="BY2" s="3"/>
      <c r="BZ2" s="3"/>
      <c r="CA2" s="3"/>
      <c r="CB2" s="3"/>
      <c r="CC2" s="3"/>
      <c r="CD2" s="3"/>
      <c r="CE2" s="3"/>
      <c r="CF2" s="3"/>
      <c r="CG2" s="3"/>
      <c r="CH2" s="3">
        <f>32/(32+3*18)</f>
        <v>0.37209302325581395</v>
      </c>
      <c r="CI2" s="3"/>
      <c r="CJ2" s="3"/>
      <c r="CK2" s="3"/>
    </row>
    <row r="3" spans="1:92" x14ac:dyDescent="0.25">
      <c r="A3" t="s">
        <v>6</v>
      </c>
      <c r="B3">
        <v>800</v>
      </c>
      <c r="C3" t="s">
        <v>7</v>
      </c>
      <c r="D3" s="4">
        <v>2</v>
      </c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92" x14ac:dyDescent="0.25">
      <c r="Q4">
        <v>0.89570000000000005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BB4" t="s">
        <v>8</v>
      </c>
      <c r="BK4">
        <v>0.36699999999999999</v>
      </c>
      <c r="BL4">
        <v>0.95699999999999996</v>
      </c>
      <c r="BM4">
        <v>0.13700000000000001</v>
      </c>
      <c r="BN4">
        <v>0.71099999999999997</v>
      </c>
      <c r="BO4">
        <v>0.23100000000000001</v>
      </c>
      <c r="BP4">
        <v>8.6999999999999994E-2</v>
      </c>
      <c r="BQ4">
        <v>0.30599999999999999</v>
      </c>
      <c r="BR4">
        <v>5.8000000000000003E-2</v>
      </c>
      <c r="BS4">
        <v>0.248</v>
      </c>
      <c r="BT4" t="s">
        <v>9</v>
      </c>
      <c r="CA4" t="s">
        <v>10</v>
      </c>
      <c r="CB4" t="s">
        <v>11</v>
      </c>
      <c r="CD4" t="s">
        <v>10</v>
      </c>
      <c r="CE4" t="s">
        <v>10</v>
      </c>
      <c r="CF4" t="s">
        <v>11</v>
      </c>
      <c r="CG4" t="s">
        <v>11</v>
      </c>
    </row>
    <row r="5" spans="1:92" ht="15.75" x14ac:dyDescent="0.25">
      <c r="D5" s="5" t="s">
        <v>12</v>
      </c>
      <c r="P5" s="6" t="s">
        <v>13</v>
      </c>
      <c r="AI5" s="6" t="s">
        <v>14</v>
      </c>
      <c r="AW5" s="6" t="s">
        <v>15</v>
      </c>
      <c r="BB5" t="s">
        <v>16</v>
      </c>
      <c r="BK5" s="6" t="s">
        <v>17</v>
      </c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t="s">
        <v>18</v>
      </c>
      <c r="BY5" s="1"/>
      <c r="BZ5" s="1"/>
      <c r="CA5" t="s">
        <v>19</v>
      </c>
      <c r="CB5" t="s">
        <v>19</v>
      </c>
      <c r="CC5" t="s">
        <v>19</v>
      </c>
      <c r="CD5" s="1" t="s">
        <v>19</v>
      </c>
      <c r="CE5">
        <v>30.706</v>
      </c>
      <c r="CF5" s="1" t="s">
        <v>19</v>
      </c>
      <c r="CG5">
        <v>30.706</v>
      </c>
    </row>
    <row r="6" spans="1:92" ht="18" x14ac:dyDescent="0.25">
      <c r="B6" t="s">
        <v>20</v>
      </c>
      <c r="C6" s="8" t="s">
        <v>21</v>
      </c>
      <c r="D6" t="s">
        <v>22</v>
      </c>
      <c r="E6" t="s">
        <v>23</v>
      </c>
      <c r="F6" t="s">
        <v>24</v>
      </c>
      <c r="G6" t="s">
        <v>25</v>
      </c>
      <c r="H6" t="s">
        <v>26</v>
      </c>
      <c r="I6" t="s">
        <v>27</v>
      </c>
      <c r="J6" t="s">
        <v>28</v>
      </c>
      <c r="K6" t="s">
        <v>29</v>
      </c>
      <c r="L6" t="s">
        <v>30</v>
      </c>
      <c r="M6" t="s">
        <v>31</v>
      </c>
      <c r="N6" t="s">
        <v>32</v>
      </c>
      <c r="O6" t="s">
        <v>33</v>
      </c>
      <c r="P6" t="s">
        <v>34</v>
      </c>
      <c r="Q6" t="s">
        <v>8</v>
      </c>
      <c r="R6" t="s">
        <v>35</v>
      </c>
      <c r="S6" t="s">
        <v>36</v>
      </c>
      <c r="T6" t="s">
        <v>37</v>
      </c>
      <c r="U6" t="s">
        <v>38</v>
      </c>
      <c r="V6" t="s">
        <v>39</v>
      </c>
      <c r="W6" t="s">
        <v>40</v>
      </c>
      <c r="X6" t="s">
        <v>41</v>
      </c>
      <c r="Y6" t="s">
        <v>42</v>
      </c>
      <c r="Z6" t="s">
        <v>43</v>
      </c>
      <c r="AA6" t="s">
        <v>44</v>
      </c>
      <c r="AB6" t="s">
        <v>45</v>
      </c>
      <c r="AC6" t="s">
        <v>46</v>
      </c>
      <c r="AD6" t="s">
        <v>47</v>
      </c>
      <c r="AE6" t="s">
        <v>48</v>
      </c>
      <c r="AF6" t="s">
        <v>49</v>
      </c>
      <c r="AG6" t="s">
        <v>50</v>
      </c>
      <c r="AH6" t="s">
        <v>51</v>
      </c>
      <c r="AI6" s="9" t="s">
        <v>52</v>
      </c>
      <c r="AJ6" s="3" t="s">
        <v>53</v>
      </c>
      <c r="AK6" s="3" t="s">
        <v>54</v>
      </c>
      <c r="AL6" s="3" t="s">
        <v>55</v>
      </c>
      <c r="AM6" s="3" t="s">
        <v>56</v>
      </c>
      <c r="AN6" s="3" t="s">
        <v>57</v>
      </c>
      <c r="AO6" s="3" t="s">
        <v>58</v>
      </c>
      <c r="AP6" s="3" t="s">
        <v>59</v>
      </c>
      <c r="AQ6" s="3" t="s">
        <v>60</v>
      </c>
      <c r="AR6" s="3" t="s">
        <v>61</v>
      </c>
      <c r="AS6" s="3" t="s">
        <v>62</v>
      </c>
      <c r="AT6" s="3" t="s">
        <v>63</v>
      </c>
      <c r="AU6" s="3" t="s">
        <v>64</v>
      </c>
      <c r="AV6" s="3" t="s">
        <v>65</v>
      </c>
      <c r="AW6" t="s">
        <v>66</v>
      </c>
      <c r="AX6" t="s">
        <v>67</v>
      </c>
      <c r="AY6" t="s">
        <v>68</v>
      </c>
      <c r="AZ6" t="s">
        <v>69</v>
      </c>
      <c r="BA6" t="s">
        <v>70</v>
      </c>
      <c r="BB6" t="s">
        <v>71</v>
      </c>
      <c r="BC6" t="s">
        <v>72</v>
      </c>
      <c r="BD6" t="s">
        <v>73</v>
      </c>
      <c r="BE6" s="10" t="s">
        <v>74</v>
      </c>
      <c r="BF6" s="10" t="s">
        <v>75</v>
      </c>
      <c r="BG6" s="10" t="s">
        <v>76</v>
      </c>
      <c r="BH6" s="10" t="s">
        <v>77</v>
      </c>
      <c r="BI6" s="11" t="s">
        <v>78</v>
      </c>
      <c r="BJ6" s="10" t="s">
        <v>79</v>
      </c>
      <c r="BK6" s="12" t="s">
        <v>80</v>
      </c>
      <c r="BL6" s="12" t="s">
        <v>81</v>
      </c>
      <c r="BM6" s="12" t="s">
        <v>82</v>
      </c>
      <c r="BN6" s="12" t="s">
        <v>83</v>
      </c>
      <c r="BO6" s="12" t="s">
        <v>84</v>
      </c>
      <c r="BP6" s="12" t="s">
        <v>85</v>
      </c>
      <c r="BQ6" s="12" t="s">
        <v>86</v>
      </c>
      <c r="BR6" s="12" t="s">
        <v>87</v>
      </c>
      <c r="BS6" s="12" t="s">
        <v>88</v>
      </c>
      <c r="BT6" s="12" t="s">
        <v>89</v>
      </c>
      <c r="BU6" s="12" t="s">
        <v>90</v>
      </c>
      <c r="BV6" s="12" t="s">
        <v>91</v>
      </c>
      <c r="BW6" s="12" t="s">
        <v>89</v>
      </c>
      <c r="BX6" s="12" t="s">
        <v>90</v>
      </c>
      <c r="BY6" s="3" t="s">
        <v>92</v>
      </c>
      <c r="BZ6" s="3" t="s">
        <v>93</v>
      </c>
      <c r="CA6" s="3" t="s">
        <v>94</v>
      </c>
      <c r="CB6" s="3" t="s">
        <v>94</v>
      </c>
      <c r="CC6" s="3" t="s">
        <v>95</v>
      </c>
      <c r="CD6" s="3" t="s">
        <v>96</v>
      </c>
      <c r="CE6" s="3" t="s">
        <v>97</v>
      </c>
      <c r="CF6" s="3" t="s">
        <v>96</v>
      </c>
      <c r="CG6" s="3" t="s">
        <v>97</v>
      </c>
      <c r="CH6" s="3" t="s">
        <v>98</v>
      </c>
      <c r="CI6" s="3" t="s">
        <v>99</v>
      </c>
      <c r="CJ6" s="3" t="s">
        <v>100</v>
      </c>
      <c r="CK6" s="3" t="s">
        <v>101</v>
      </c>
    </row>
    <row r="7" spans="1:92" x14ac:dyDescent="0.25">
      <c r="B7" s="13" t="s">
        <v>102</v>
      </c>
      <c r="C7" s="13"/>
      <c r="D7" s="14">
        <f>AVERAGE(D8:D34)</f>
        <v>47.229292929292946</v>
      </c>
      <c r="E7" s="14">
        <f t="shared" ref="E7:AK7" si="0">AVERAGE(E8:E34)</f>
        <v>13.95222222222222</v>
      </c>
      <c r="F7" s="14">
        <f t="shared" si="0"/>
        <v>14.632962962962962</v>
      </c>
      <c r="G7" s="14">
        <f t="shared" si="0"/>
        <v>2.0818518518518521</v>
      </c>
      <c r="H7" s="14">
        <f t="shared" si="0"/>
        <v>1.3040740740740742</v>
      </c>
      <c r="I7" s="14">
        <f t="shared" si="0"/>
        <v>0.42259259259259258</v>
      </c>
      <c r="J7" s="14">
        <f t="shared" si="0"/>
        <v>0.52777777777777779</v>
      </c>
      <c r="K7" s="14">
        <f t="shared" si="0"/>
        <v>0.1046296296296296</v>
      </c>
      <c r="L7" s="14">
        <f t="shared" si="0"/>
        <v>0.11833333333333335</v>
      </c>
      <c r="M7" s="14">
        <f t="shared" si="0"/>
        <v>0.15296296296296299</v>
      </c>
      <c r="N7" s="14">
        <f t="shared" si="0"/>
        <v>1.7400000000000002</v>
      </c>
      <c r="O7" s="14">
        <f t="shared" si="0"/>
        <v>98.19083333333333</v>
      </c>
      <c r="P7" s="15">
        <f t="shared" si="0"/>
        <v>268.33333333333331</v>
      </c>
      <c r="Q7" s="15">
        <f t="shared" si="0"/>
        <v>68957.847407407404</v>
      </c>
      <c r="R7" s="15">
        <f t="shared" si="0"/>
        <v>1.2333333333333332</v>
      </c>
      <c r="S7" s="15">
        <f t="shared" si="0"/>
        <v>214.16666666666666</v>
      </c>
      <c r="T7" s="15">
        <f t="shared" si="0"/>
        <v>13.851851851851851</v>
      </c>
      <c r="U7" s="15">
        <f t="shared" si="0"/>
        <v>220.4814814814815</v>
      </c>
      <c r="V7" s="15">
        <f t="shared" si="0"/>
        <v>14.111111111111111</v>
      </c>
      <c r="W7" s="15">
        <f t="shared" si="0"/>
        <v>4.6729166666666666</v>
      </c>
      <c r="X7" s="15">
        <f t="shared" si="0"/>
        <v>34.888888888888886</v>
      </c>
      <c r="Y7" s="15">
        <f t="shared" si="0"/>
        <v>4.25</v>
      </c>
      <c r="Z7" s="15">
        <f t="shared" si="0"/>
        <v>26</v>
      </c>
      <c r="AA7" s="15">
        <f t="shared" si="0"/>
        <v>4</v>
      </c>
      <c r="AB7" s="15">
        <f t="shared" si="0"/>
        <v>416.91666666666669</v>
      </c>
      <c r="AC7" s="15">
        <f t="shared" si="0"/>
        <v>5.5444444444444452</v>
      </c>
      <c r="AD7" s="15">
        <f t="shared" si="0"/>
        <v>3.0611111111111109</v>
      </c>
      <c r="AE7" s="15">
        <f t="shared" si="0"/>
        <v>138.20833333333334</v>
      </c>
      <c r="AF7" s="15">
        <f t="shared" si="0"/>
        <v>32.083333333333336</v>
      </c>
      <c r="AG7" s="15">
        <f t="shared" si="0"/>
        <v>80.962962962962962</v>
      </c>
      <c r="AH7" s="15">
        <f t="shared" si="0"/>
        <v>85.233333333333334</v>
      </c>
      <c r="AI7" s="15">
        <f t="shared" si="0"/>
        <v>5.2444444444444445</v>
      </c>
      <c r="AJ7" s="15">
        <f t="shared" si="0"/>
        <v>1.5555555555555556</v>
      </c>
      <c r="AK7" s="15">
        <f t="shared" si="0"/>
        <v>21.777777777777779</v>
      </c>
      <c r="AL7" s="15"/>
      <c r="AM7" s="15"/>
      <c r="AN7" s="15">
        <f t="shared" ref="AN7" si="1">AVERAGE(AN8:AN34)</f>
        <v>1.5000000000000005E-2</v>
      </c>
      <c r="AO7" s="15"/>
      <c r="AP7" s="15">
        <f t="shared" ref="AP7" si="2">AVERAGE(AP8:AP34)</f>
        <v>1.9444444444444444</v>
      </c>
      <c r="AQ7" s="15"/>
      <c r="AR7" s="15">
        <f t="shared" ref="AR7" si="3">AVERAGE(AR8:AR34)</f>
        <v>4.2375000000000007</v>
      </c>
      <c r="AS7" s="15"/>
      <c r="AT7" s="15"/>
      <c r="AU7" s="15"/>
      <c r="AV7" s="15"/>
      <c r="AW7" s="16">
        <f t="shared" ref="AW7:BV7" si="4">AVERAGE(AW8:AW34)</f>
        <v>52.233333333333327</v>
      </c>
      <c r="AX7" s="16">
        <f t="shared" si="4"/>
        <v>163</v>
      </c>
      <c r="AY7" s="16">
        <f t="shared" si="4"/>
        <v>9.9033333333333342</v>
      </c>
      <c r="AZ7" s="16">
        <f t="shared" si="4"/>
        <v>39.833333333333336</v>
      </c>
      <c r="BA7" s="16">
        <f t="shared" si="4"/>
        <v>7.9633333333333338</v>
      </c>
      <c r="BB7" s="16">
        <f t="shared" si="4"/>
        <v>1.9333333333333333</v>
      </c>
      <c r="BC7" s="16">
        <f t="shared" si="4"/>
        <v>7.5799999999999992</v>
      </c>
      <c r="BD7" s="16">
        <f t="shared" si="4"/>
        <v>1.1666666666666667</v>
      </c>
      <c r="BE7" s="16">
        <f t="shared" si="4"/>
        <v>6.84</v>
      </c>
      <c r="BF7" s="16">
        <f t="shared" si="4"/>
        <v>1.3266666666666664</v>
      </c>
      <c r="BG7" s="16">
        <f t="shared" si="4"/>
        <v>3.5500000000000003</v>
      </c>
      <c r="BH7" s="16">
        <f t="shared" si="4"/>
        <v>0.48333333333333334</v>
      </c>
      <c r="BI7" s="16">
        <f t="shared" si="4"/>
        <v>2.7866666666666666</v>
      </c>
      <c r="BJ7" s="16">
        <f t="shared" si="4"/>
        <v>0.39666666666666667</v>
      </c>
      <c r="BK7" s="16">
        <f t="shared" si="4"/>
        <v>142.32515894641236</v>
      </c>
      <c r="BL7" s="16">
        <f t="shared" si="4"/>
        <v>170.32392894461861</v>
      </c>
      <c r="BM7" s="16">
        <f t="shared" si="4"/>
        <v>72.287104622871041</v>
      </c>
      <c r="BN7" s="16">
        <f t="shared" si="4"/>
        <v>56.024378809188939</v>
      </c>
      <c r="BO7" s="16">
        <f t="shared" si="4"/>
        <v>34.473304473304466</v>
      </c>
      <c r="BP7" s="16">
        <f t="shared" si="4"/>
        <v>22.222222222222225</v>
      </c>
      <c r="BQ7" s="16">
        <f t="shared" si="4"/>
        <v>24.77124183006536</v>
      </c>
      <c r="BR7" s="16">
        <f t="shared" si="4"/>
        <v>20.114942528735632</v>
      </c>
      <c r="BS7" s="16">
        <f t="shared" si="4"/>
        <v>11.236559139784946</v>
      </c>
      <c r="BT7" s="16">
        <f t="shared" si="4"/>
        <v>1.6647297184524241</v>
      </c>
      <c r="BU7" s="16">
        <f t="shared" si="4"/>
        <v>0.76290144982762598</v>
      </c>
      <c r="BV7" s="16">
        <f t="shared" si="4"/>
        <v>13.969299660853297</v>
      </c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6"/>
      <c r="CH7" s="14">
        <f t="shared" ref="CH7:CJ7" si="5">AVERAGE(CH8:CH34)</f>
        <v>1.6167441860465113</v>
      </c>
      <c r="CI7" s="16"/>
      <c r="CJ7" s="14">
        <f t="shared" si="5"/>
        <v>12.950000000000001</v>
      </c>
    </row>
    <row r="8" spans="1:92" x14ac:dyDescent="0.25">
      <c r="B8" t="s">
        <v>103</v>
      </c>
      <c r="C8" t="s">
        <v>104</v>
      </c>
      <c r="D8">
        <v>66.45</v>
      </c>
      <c r="E8">
        <v>4.84</v>
      </c>
      <c r="F8">
        <v>11.53</v>
      </c>
      <c r="G8">
        <v>0.86</v>
      </c>
      <c r="H8">
        <v>0.27</v>
      </c>
      <c r="I8">
        <v>0.16</v>
      </c>
      <c r="J8">
        <v>0.02</v>
      </c>
      <c r="K8" s="2">
        <v>5.0000000000000001E-3</v>
      </c>
      <c r="L8">
        <v>0.04</v>
      </c>
      <c r="M8">
        <v>0.08</v>
      </c>
      <c r="N8">
        <v>1.48</v>
      </c>
      <c r="O8">
        <v>99.85</v>
      </c>
      <c r="P8">
        <v>60</v>
      </c>
      <c r="Q8" s="17">
        <v>89211.720000000016</v>
      </c>
      <c r="S8">
        <v>449</v>
      </c>
      <c r="T8">
        <v>31</v>
      </c>
      <c r="U8">
        <v>419</v>
      </c>
      <c r="W8" s="2">
        <v>1.4999999999999999E-2</v>
      </c>
      <c r="X8">
        <v>31</v>
      </c>
      <c r="Y8" s="18">
        <v>2</v>
      </c>
      <c r="Z8">
        <v>15</v>
      </c>
      <c r="AA8">
        <v>3</v>
      </c>
      <c r="AB8">
        <v>52</v>
      </c>
      <c r="AF8">
        <v>53</v>
      </c>
      <c r="AG8">
        <v>125</v>
      </c>
      <c r="AH8">
        <v>67</v>
      </c>
      <c r="AN8" s="2">
        <v>1.4999999999999999E-2</v>
      </c>
      <c r="AR8">
        <v>6.7</v>
      </c>
      <c r="AW8">
        <v>52.7</v>
      </c>
      <c r="AX8">
        <v>215</v>
      </c>
      <c r="AY8">
        <v>11.8</v>
      </c>
      <c r="AZ8">
        <v>52.2</v>
      </c>
      <c r="BA8">
        <v>11.4</v>
      </c>
      <c r="BB8">
        <v>2.81</v>
      </c>
      <c r="BC8">
        <v>11.4</v>
      </c>
      <c r="BD8">
        <v>1.77</v>
      </c>
      <c r="BE8">
        <v>10.199999999999999</v>
      </c>
      <c r="BF8">
        <v>1.94</v>
      </c>
      <c r="BG8">
        <v>5.0599999999999996</v>
      </c>
      <c r="BH8">
        <v>0.68</v>
      </c>
      <c r="BI8">
        <v>3.88</v>
      </c>
      <c r="BJ8">
        <v>0.54</v>
      </c>
      <c r="BK8" s="19">
        <f>AW8/BK$4</f>
        <v>143.59673024523161</v>
      </c>
      <c r="BL8" s="19">
        <f t="shared" ref="BL8:BP8" si="6">AX8/BL$4</f>
        <v>224.6603970741902</v>
      </c>
      <c r="BM8" s="19">
        <f t="shared" si="6"/>
        <v>86.131386861313871</v>
      </c>
      <c r="BN8" s="19">
        <f t="shared" si="6"/>
        <v>73.417721518987349</v>
      </c>
      <c r="BO8" s="19">
        <f t="shared" si="6"/>
        <v>49.350649350649348</v>
      </c>
      <c r="BP8" s="19">
        <f t="shared" si="6"/>
        <v>32.298850574712645</v>
      </c>
      <c r="BQ8" s="19">
        <f>BC8/BQ$4</f>
        <v>37.254901960784316</v>
      </c>
      <c r="BR8" s="19">
        <f>BD8/BR$4</f>
        <v>30.517241379310345</v>
      </c>
      <c r="BS8" s="19">
        <f>BI8/BS$4</f>
        <v>15.64516129032258</v>
      </c>
      <c r="BT8" s="19">
        <f>BL8/((BK8*BM8)^0.5)</f>
        <v>2.0201030603898005</v>
      </c>
      <c r="BU8" s="19">
        <f>BP8/((BO8*BQ8)^0.5)</f>
        <v>0.75326696074414667</v>
      </c>
      <c r="BV8" s="19">
        <f>BK8/BS8</f>
        <v>9.1783477063962469</v>
      </c>
      <c r="CH8" s="4">
        <v>1.547906976744186</v>
      </c>
      <c r="CJ8">
        <v>13.8</v>
      </c>
      <c r="CL8" s="2"/>
    </row>
    <row r="9" spans="1:92" x14ac:dyDescent="0.25">
      <c r="B9" t="s">
        <v>105</v>
      </c>
      <c r="C9" t="s">
        <v>106</v>
      </c>
      <c r="D9">
        <v>64.760000000000005</v>
      </c>
      <c r="E9">
        <v>9.36</v>
      </c>
      <c r="F9">
        <v>7.27</v>
      </c>
      <c r="G9">
        <v>1.52</v>
      </c>
      <c r="H9">
        <v>0.56999999999999995</v>
      </c>
      <c r="I9">
        <v>0.17</v>
      </c>
      <c r="J9">
        <v>0.11</v>
      </c>
      <c r="K9" s="2">
        <v>5.0000000000000001E-3</v>
      </c>
      <c r="L9">
        <v>7.0000000000000007E-2</v>
      </c>
      <c r="M9">
        <v>0.05</v>
      </c>
      <c r="N9">
        <v>4.9800000000000004</v>
      </c>
      <c r="O9">
        <v>94.81</v>
      </c>
      <c r="P9">
        <v>228</v>
      </c>
      <c r="Q9" s="17">
        <v>52935.87</v>
      </c>
      <c r="R9">
        <v>1.8</v>
      </c>
      <c r="S9">
        <v>203</v>
      </c>
      <c r="T9" s="20">
        <v>2</v>
      </c>
      <c r="U9">
        <v>383</v>
      </c>
      <c r="V9">
        <v>1</v>
      </c>
      <c r="W9">
        <v>6</v>
      </c>
      <c r="X9">
        <v>18</v>
      </c>
      <c r="Y9">
        <v>14</v>
      </c>
      <c r="Z9">
        <v>20</v>
      </c>
      <c r="AA9">
        <v>3</v>
      </c>
      <c r="AB9">
        <v>36</v>
      </c>
      <c r="AC9">
        <v>3.1</v>
      </c>
      <c r="AD9" s="21">
        <v>0.25</v>
      </c>
      <c r="AE9">
        <v>21</v>
      </c>
      <c r="AF9">
        <v>26</v>
      </c>
      <c r="AG9">
        <v>67</v>
      </c>
      <c r="AH9">
        <v>37</v>
      </c>
      <c r="AI9">
        <v>7.9</v>
      </c>
      <c r="AJ9">
        <v>6</v>
      </c>
      <c r="AK9">
        <v>34</v>
      </c>
      <c r="AN9" s="2">
        <v>1.4999999999999999E-2</v>
      </c>
      <c r="AP9" s="20">
        <v>0.5</v>
      </c>
      <c r="AR9">
        <v>1.1000000000000001</v>
      </c>
      <c r="CH9" s="4">
        <v>1.4883720930232559E-2</v>
      </c>
      <c r="CL9" s="2"/>
      <c r="CM9" s="21"/>
      <c r="CN9" s="20"/>
    </row>
    <row r="10" spans="1:92" x14ac:dyDescent="0.25">
      <c r="B10" t="s">
        <v>107</v>
      </c>
      <c r="C10" t="s">
        <v>108</v>
      </c>
      <c r="D10">
        <v>62.89</v>
      </c>
      <c r="E10">
        <v>13.35</v>
      </c>
      <c r="F10">
        <v>12.55</v>
      </c>
      <c r="G10">
        <v>0.93</v>
      </c>
      <c r="H10">
        <v>2.86</v>
      </c>
      <c r="I10">
        <v>0.33</v>
      </c>
      <c r="J10">
        <v>0.12</v>
      </c>
      <c r="K10" s="2">
        <v>5.0000000000000001E-3</v>
      </c>
      <c r="L10">
        <v>0.02</v>
      </c>
      <c r="M10">
        <v>0.05</v>
      </c>
      <c r="N10">
        <v>1.5</v>
      </c>
      <c r="O10">
        <v>94.76</v>
      </c>
      <c r="P10">
        <v>145</v>
      </c>
      <c r="Q10" s="17">
        <v>1164.4100000000001</v>
      </c>
      <c r="R10">
        <v>1.8</v>
      </c>
      <c r="S10">
        <v>158</v>
      </c>
      <c r="T10" s="20">
        <v>2</v>
      </c>
      <c r="U10">
        <v>356</v>
      </c>
      <c r="V10" s="20">
        <v>0.5</v>
      </c>
      <c r="W10" s="2">
        <v>1.4999999999999999E-2</v>
      </c>
      <c r="X10">
        <v>6</v>
      </c>
      <c r="Y10" s="18">
        <v>2</v>
      </c>
      <c r="Z10">
        <v>20</v>
      </c>
      <c r="AA10">
        <v>2</v>
      </c>
      <c r="AB10">
        <v>267</v>
      </c>
      <c r="AC10">
        <v>6</v>
      </c>
      <c r="AD10">
        <v>1.6</v>
      </c>
      <c r="AE10">
        <v>7</v>
      </c>
      <c r="AF10">
        <v>35</v>
      </c>
      <c r="AG10">
        <v>125</v>
      </c>
      <c r="AH10">
        <v>62</v>
      </c>
      <c r="AI10">
        <v>10.199999999999999</v>
      </c>
      <c r="AJ10" s="20">
        <v>0.5</v>
      </c>
      <c r="AK10">
        <v>37</v>
      </c>
      <c r="AN10" s="2">
        <v>1.4999999999999999E-2</v>
      </c>
      <c r="AP10">
        <v>2</v>
      </c>
      <c r="AR10">
        <v>10.4</v>
      </c>
      <c r="CH10" s="4">
        <v>7.4418604651162795E-3</v>
      </c>
      <c r="CK10" s="2"/>
      <c r="CL10" s="2"/>
      <c r="CM10" s="21"/>
      <c r="CN10" s="20"/>
    </row>
    <row r="11" spans="1:92" x14ac:dyDescent="0.25">
      <c r="B11" s="22" t="s">
        <v>109</v>
      </c>
      <c r="C11" s="11" t="s">
        <v>110</v>
      </c>
      <c r="D11" s="23">
        <v>60.672727272727279</v>
      </c>
      <c r="E11" s="24">
        <v>6.8</v>
      </c>
      <c r="F11" s="24">
        <v>11.2</v>
      </c>
      <c r="G11" s="24">
        <v>1.38</v>
      </c>
      <c r="H11" s="24">
        <v>0.46</v>
      </c>
      <c r="I11" s="24">
        <v>0.16</v>
      </c>
      <c r="J11" s="24">
        <v>0.16</v>
      </c>
      <c r="K11" s="2">
        <v>5.0000000000000001E-3</v>
      </c>
      <c r="M11" s="24">
        <v>0.15</v>
      </c>
      <c r="Q11" s="25">
        <v>34500</v>
      </c>
      <c r="T11" s="26">
        <v>5</v>
      </c>
      <c r="U11" s="27">
        <v>150</v>
      </c>
      <c r="X11" s="27">
        <v>7</v>
      </c>
      <c r="AE11" s="27">
        <v>38</v>
      </c>
      <c r="AG11" s="27">
        <v>45</v>
      </c>
      <c r="AH11" s="27">
        <v>4.3</v>
      </c>
    </row>
    <row r="12" spans="1:92" x14ac:dyDescent="0.25">
      <c r="B12" s="28" t="s">
        <v>111</v>
      </c>
      <c r="C12" s="11" t="s">
        <v>110</v>
      </c>
      <c r="D12" s="23">
        <v>60.027272727272731</v>
      </c>
      <c r="E12" s="29">
        <v>9.1</v>
      </c>
      <c r="F12" s="29">
        <v>10.3</v>
      </c>
      <c r="G12" s="29">
        <v>1.87</v>
      </c>
      <c r="H12" s="29">
        <v>0.66</v>
      </c>
      <c r="I12" s="29">
        <v>0.55000000000000004</v>
      </c>
      <c r="J12" s="29">
        <v>0.05</v>
      </c>
      <c r="K12" s="30">
        <v>0.1</v>
      </c>
      <c r="M12" s="29">
        <v>0.08</v>
      </c>
      <c r="Q12" s="25">
        <v>29100</v>
      </c>
      <c r="T12" s="26">
        <v>5</v>
      </c>
      <c r="U12" s="30">
        <v>180</v>
      </c>
      <c r="X12" s="30">
        <v>9</v>
      </c>
      <c r="AE12" s="30">
        <v>82</v>
      </c>
      <c r="AG12" s="30">
        <v>39</v>
      </c>
      <c r="AH12" s="30">
        <v>19</v>
      </c>
    </row>
    <row r="13" spans="1:92" x14ac:dyDescent="0.25">
      <c r="B13" t="s">
        <v>112</v>
      </c>
      <c r="C13" t="s">
        <v>108</v>
      </c>
      <c r="D13">
        <v>59.94</v>
      </c>
      <c r="E13">
        <v>8.26</v>
      </c>
      <c r="F13">
        <v>12.95</v>
      </c>
      <c r="G13">
        <v>0.82</v>
      </c>
      <c r="H13">
        <v>0.56000000000000005</v>
      </c>
      <c r="I13">
        <v>0.27</v>
      </c>
      <c r="J13">
        <v>0.14000000000000001</v>
      </c>
      <c r="K13" s="2">
        <v>5.0000000000000001E-3</v>
      </c>
      <c r="L13">
        <v>7.0000000000000007E-2</v>
      </c>
      <c r="M13">
        <v>0.15</v>
      </c>
      <c r="N13">
        <v>0.82</v>
      </c>
      <c r="O13">
        <v>99.74</v>
      </c>
      <c r="P13">
        <v>160</v>
      </c>
      <c r="Q13" s="17">
        <v>99960.12000000001</v>
      </c>
      <c r="S13">
        <v>472</v>
      </c>
      <c r="T13">
        <v>24</v>
      </c>
      <c r="U13">
        <v>533</v>
      </c>
      <c r="W13" s="2">
        <v>1.4999999999999999E-2</v>
      </c>
      <c r="X13">
        <v>23</v>
      </c>
      <c r="Y13" s="18">
        <v>2</v>
      </c>
      <c r="Z13">
        <v>19</v>
      </c>
      <c r="AA13" s="20">
        <v>1</v>
      </c>
      <c r="AB13">
        <v>243</v>
      </c>
      <c r="AF13">
        <v>24</v>
      </c>
      <c r="AG13">
        <v>210</v>
      </c>
      <c r="AH13">
        <v>73</v>
      </c>
      <c r="AN13" s="2">
        <v>1.4999999999999999E-2</v>
      </c>
      <c r="AR13">
        <v>1.3</v>
      </c>
      <c r="AW13">
        <v>51.8</v>
      </c>
      <c r="AX13">
        <v>116</v>
      </c>
      <c r="AY13">
        <v>8.9499999999999993</v>
      </c>
      <c r="AZ13">
        <v>32.9</v>
      </c>
      <c r="BA13">
        <v>6.16</v>
      </c>
      <c r="BB13">
        <v>1.46</v>
      </c>
      <c r="BC13">
        <v>5.53</v>
      </c>
      <c r="BD13">
        <v>0.8</v>
      </c>
      <c r="BE13">
        <v>4.58</v>
      </c>
      <c r="BF13">
        <v>0.88</v>
      </c>
      <c r="BG13">
        <v>2.27</v>
      </c>
      <c r="BH13">
        <v>0.31</v>
      </c>
      <c r="BI13">
        <v>1.78</v>
      </c>
      <c r="BJ13">
        <v>0.25</v>
      </c>
      <c r="BK13" s="19">
        <f>AW13/BK$4</f>
        <v>141.14441416893732</v>
      </c>
      <c r="BL13" s="19">
        <f t="shared" ref="BL13:BP13" si="7">AX13/BL$4</f>
        <v>121.21212121212122</v>
      </c>
      <c r="BM13" s="19">
        <f t="shared" si="7"/>
        <v>65.328467153284663</v>
      </c>
      <c r="BN13" s="19">
        <f t="shared" si="7"/>
        <v>46.272855133614627</v>
      </c>
      <c r="BO13" s="19">
        <f t="shared" si="7"/>
        <v>26.666666666666664</v>
      </c>
      <c r="BP13" s="19">
        <f t="shared" si="7"/>
        <v>16.7816091954023</v>
      </c>
      <c r="BQ13" s="19">
        <f>BC13/BQ$4</f>
        <v>18.071895424836601</v>
      </c>
      <c r="BR13" s="19">
        <f>BD13/BR$4</f>
        <v>13.793103448275863</v>
      </c>
      <c r="BS13" s="19">
        <f>BI13/BS$4</f>
        <v>7.17741935483871</v>
      </c>
      <c r="BT13" s="19">
        <f>BL13/((BK13*BM13)^0.5)</f>
        <v>1.2623011260250918</v>
      </c>
      <c r="BU13" s="19">
        <f>BP13/((BO13*BQ13)^0.5)</f>
        <v>0.76444700698414969</v>
      </c>
      <c r="BV13" s="19">
        <f>BK13/BS13</f>
        <v>19.665064446009243</v>
      </c>
      <c r="CH13" s="4">
        <v>1.7079069767441859</v>
      </c>
      <c r="CL13" s="2"/>
    </row>
    <row r="14" spans="1:92" x14ac:dyDescent="0.25">
      <c r="B14" s="22" t="s">
        <v>113</v>
      </c>
      <c r="C14" s="11" t="s">
        <v>110</v>
      </c>
      <c r="D14" s="23">
        <v>57.31636363636364</v>
      </c>
      <c r="E14" s="24">
        <v>4.4000000000000004</v>
      </c>
      <c r="F14" s="24">
        <v>11</v>
      </c>
      <c r="G14" s="24">
        <v>2.87</v>
      </c>
      <c r="H14" s="24">
        <v>0.39</v>
      </c>
      <c r="I14" s="24">
        <v>0.38</v>
      </c>
      <c r="J14" s="24">
        <v>0.8</v>
      </c>
      <c r="K14" s="2">
        <v>5.0000000000000001E-3</v>
      </c>
      <c r="M14" s="24">
        <v>0.22</v>
      </c>
      <c r="Q14" s="25">
        <v>46900.000000000007</v>
      </c>
      <c r="T14" s="26">
        <v>5</v>
      </c>
      <c r="U14" s="27">
        <v>160</v>
      </c>
      <c r="X14" s="27">
        <v>13</v>
      </c>
      <c r="AE14" s="27">
        <v>679</v>
      </c>
      <c r="AG14" s="27">
        <v>111</v>
      </c>
      <c r="AH14" s="27">
        <v>56</v>
      </c>
    </row>
    <row r="15" spans="1:92" x14ac:dyDescent="0.25">
      <c r="B15" s="22" t="s">
        <v>114</v>
      </c>
      <c r="C15" s="11" t="s">
        <v>110</v>
      </c>
      <c r="D15" s="23">
        <v>56.929090909090917</v>
      </c>
      <c r="E15" s="24">
        <v>5.0999999999999996</v>
      </c>
      <c r="F15" s="24">
        <v>6.6</v>
      </c>
      <c r="G15" s="24">
        <v>2.5499999999999998</v>
      </c>
      <c r="H15" s="24">
        <v>0.52</v>
      </c>
      <c r="I15" s="24">
        <v>0.38</v>
      </c>
      <c r="J15" s="24">
        <v>0.99</v>
      </c>
      <c r="K15" s="2">
        <v>5.0000000000000001E-3</v>
      </c>
      <c r="M15" s="24">
        <v>0.11</v>
      </c>
      <c r="Q15" s="25">
        <v>56700</v>
      </c>
      <c r="T15" s="26">
        <v>5</v>
      </c>
      <c r="U15" s="27">
        <v>30</v>
      </c>
      <c r="X15" s="27">
        <v>570</v>
      </c>
      <c r="AE15" s="27">
        <v>160</v>
      </c>
      <c r="AG15" s="27">
        <v>72</v>
      </c>
      <c r="AH15" s="27">
        <v>25</v>
      </c>
    </row>
    <row r="16" spans="1:92" x14ac:dyDescent="0.25">
      <c r="B16" s="22" t="s">
        <v>115</v>
      </c>
      <c r="C16" s="11" t="s">
        <v>110</v>
      </c>
      <c r="D16" s="23">
        <v>56.154545454545456</v>
      </c>
      <c r="E16" s="24">
        <v>4.3</v>
      </c>
      <c r="F16" s="24">
        <v>12.2</v>
      </c>
      <c r="G16" s="24">
        <v>3.18</v>
      </c>
      <c r="H16" s="24">
        <v>0.39</v>
      </c>
      <c r="I16" s="24">
        <v>0.4</v>
      </c>
      <c r="J16" s="24">
        <v>1.1000000000000001</v>
      </c>
      <c r="K16" s="27">
        <v>0.5</v>
      </c>
      <c r="M16" s="24">
        <v>0.2</v>
      </c>
      <c r="Q16" s="25">
        <v>46500</v>
      </c>
      <c r="T16" s="26">
        <v>5</v>
      </c>
      <c r="U16" s="27">
        <v>160</v>
      </c>
      <c r="X16" s="27">
        <v>14</v>
      </c>
      <c r="AE16" s="27">
        <v>686</v>
      </c>
      <c r="AG16" s="27">
        <v>114</v>
      </c>
      <c r="AH16" s="27">
        <v>36</v>
      </c>
    </row>
    <row r="17" spans="2:92" x14ac:dyDescent="0.25">
      <c r="B17" s="28" t="s">
        <v>116</v>
      </c>
      <c r="C17" s="11" t="s">
        <v>110</v>
      </c>
      <c r="D17" s="23">
        <v>55.767272727272733</v>
      </c>
      <c r="E17" s="29">
        <v>15.8</v>
      </c>
      <c r="F17" s="29">
        <v>9.6</v>
      </c>
      <c r="G17" s="29">
        <v>1.33</v>
      </c>
      <c r="H17" s="29">
        <v>0.48</v>
      </c>
      <c r="I17" s="29">
        <v>0.66</v>
      </c>
      <c r="J17" s="29">
        <v>0.03</v>
      </c>
      <c r="K17" s="2">
        <v>5.0000000000000001E-3</v>
      </c>
      <c r="M17" s="29">
        <v>0.06</v>
      </c>
      <c r="Q17" s="25">
        <v>25500</v>
      </c>
      <c r="T17" s="30">
        <v>15</v>
      </c>
      <c r="U17" s="30">
        <v>370</v>
      </c>
      <c r="X17" s="30">
        <v>14</v>
      </c>
      <c r="AE17" s="30">
        <v>143</v>
      </c>
      <c r="AG17" s="30">
        <v>105</v>
      </c>
      <c r="AH17" s="30">
        <v>18</v>
      </c>
    </row>
    <row r="18" spans="2:92" x14ac:dyDescent="0.25">
      <c r="B18" t="s">
        <v>117</v>
      </c>
      <c r="C18" t="s">
        <v>106</v>
      </c>
      <c r="D18">
        <v>53.96</v>
      </c>
      <c r="E18">
        <v>10.61</v>
      </c>
      <c r="F18">
        <v>17.579999999999998</v>
      </c>
      <c r="G18">
        <v>4.68</v>
      </c>
      <c r="H18">
        <v>0.1</v>
      </c>
      <c r="I18">
        <v>0.11</v>
      </c>
      <c r="J18">
        <v>1.31</v>
      </c>
      <c r="K18">
        <v>0.33</v>
      </c>
      <c r="L18">
        <v>0.03</v>
      </c>
      <c r="M18">
        <v>0.39</v>
      </c>
      <c r="N18">
        <v>1.38</v>
      </c>
      <c r="O18">
        <v>94.28</v>
      </c>
      <c r="P18">
        <v>62</v>
      </c>
      <c r="Q18" s="17">
        <v>33767.89</v>
      </c>
      <c r="R18">
        <v>1.5</v>
      </c>
      <c r="S18">
        <v>179</v>
      </c>
      <c r="T18">
        <v>12</v>
      </c>
      <c r="U18">
        <v>146</v>
      </c>
      <c r="V18">
        <v>1</v>
      </c>
      <c r="W18">
        <v>8</v>
      </c>
      <c r="X18">
        <v>9</v>
      </c>
      <c r="Y18">
        <v>7</v>
      </c>
      <c r="Z18">
        <v>59</v>
      </c>
      <c r="AA18">
        <v>3</v>
      </c>
      <c r="AB18">
        <v>66</v>
      </c>
      <c r="AC18">
        <v>4.2</v>
      </c>
      <c r="AD18">
        <v>10.6</v>
      </c>
      <c r="AE18" s="20">
        <v>1</v>
      </c>
      <c r="AF18">
        <v>19</v>
      </c>
      <c r="AG18">
        <v>32</v>
      </c>
      <c r="AH18">
        <v>97</v>
      </c>
      <c r="AI18">
        <v>8.6999999999999993</v>
      </c>
      <c r="AJ18">
        <v>3</v>
      </c>
      <c r="AK18">
        <v>27</v>
      </c>
      <c r="AN18" s="2">
        <v>1.4999999999999999E-2</v>
      </c>
      <c r="AP18">
        <v>5</v>
      </c>
      <c r="CH18" s="4">
        <v>1.1162790697674419E-2</v>
      </c>
      <c r="CK18" s="2"/>
      <c r="CL18" s="2"/>
      <c r="CM18" s="21"/>
      <c r="CN18" s="20"/>
    </row>
    <row r="19" spans="2:92" x14ac:dyDescent="0.25">
      <c r="B19" s="22" t="s">
        <v>118</v>
      </c>
      <c r="C19" s="11" t="s">
        <v>110</v>
      </c>
      <c r="D19" s="23">
        <v>53.70181818181819</v>
      </c>
      <c r="E19" s="24">
        <v>5.6</v>
      </c>
      <c r="F19" s="24">
        <v>17.3</v>
      </c>
      <c r="G19" s="24">
        <v>1.7</v>
      </c>
      <c r="H19" s="24">
        <v>1.46</v>
      </c>
      <c r="I19" s="24">
        <v>0.85</v>
      </c>
      <c r="J19" s="24">
        <v>0.19</v>
      </c>
      <c r="K19" s="24">
        <v>0.1</v>
      </c>
      <c r="M19" s="24">
        <v>0.2</v>
      </c>
      <c r="Q19" s="25">
        <v>40000</v>
      </c>
      <c r="T19" s="26">
        <v>5</v>
      </c>
      <c r="U19" s="27">
        <v>60</v>
      </c>
      <c r="X19" s="27">
        <v>12</v>
      </c>
      <c r="AE19" s="27">
        <v>56</v>
      </c>
      <c r="AG19" s="27">
        <v>40</v>
      </c>
      <c r="AH19" s="27">
        <v>24</v>
      </c>
    </row>
    <row r="20" spans="2:92" x14ac:dyDescent="0.25">
      <c r="B20" t="s">
        <v>119</v>
      </c>
      <c r="C20" s="11" t="s">
        <v>108</v>
      </c>
      <c r="D20">
        <v>53.19</v>
      </c>
      <c r="E20">
        <v>2.75</v>
      </c>
      <c r="F20">
        <v>12.04</v>
      </c>
      <c r="G20">
        <v>0.76</v>
      </c>
      <c r="H20">
        <v>0.52</v>
      </c>
      <c r="I20">
        <v>0.13</v>
      </c>
      <c r="J20">
        <v>0.06</v>
      </c>
      <c r="K20" s="2">
        <v>5.0000000000000001E-3</v>
      </c>
      <c r="L20">
        <v>0.06</v>
      </c>
      <c r="M20">
        <v>0.05</v>
      </c>
      <c r="N20">
        <v>0.96</v>
      </c>
      <c r="O20">
        <v>99.76</v>
      </c>
      <c r="P20">
        <v>134</v>
      </c>
      <c r="Q20" s="17">
        <v>178244.3</v>
      </c>
      <c r="S20">
        <v>272</v>
      </c>
      <c r="T20">
        <v>64</v>
      </c>
      <c r="U20">
        <v>105</v>
      </c>
      <c r="W20" s="2">
        <v>1.4999999999999999E-2</v>
      </c>
      <c r="X20">
        <v>25</v>
      </c>
      <c r="Y20" s="18">
        <v>2</v>
      </c>
      <c r="Z20">
        <v>9</v>
      </c>
      <c r="AA20">
        <v>3</v>
      </c>
      <c r="AB20">
        <v>1736</v>
      </c>
      <c r="AF20">
        <v>37</v>
      </c>
      <c r="AG20">
        <v>52</v>
      </c>
      <c r="AH20">
        <v>48</v>
      </c>
      <c r="AN20" s="2">
        <v>1.4999999999999999E-2</v>
      </c>
      <c r="AR20">
        <v>2.7</v>
      </c>
      <c r="AW20">
        <v>52.2</v>
      </c>
      <c r="AX20">
        <v>158</v>
      </c>
      <c r="AY20">
        <v>8.9600000000000009</v>
      </c>
      <c r="AZ20">
        <v>34.4</v>
      </c>
      <c r="BA20">
        <v>6.33</v>
      </c>
      <c r="BB20">
        <v>1.53</v>
      </c>
      <c r="BC20">
        <v>5.81</v>
      </c>
      <c r="BD20">
        <v>0.93</v>
      </c>
      <c r="BE20">
        <v>5.74</v>
      </c>
      <c r="BF20">
        <v>1.1599999999999999</v>
      </c>
      <c r="BG20">
        <v>3.32</v>
      </c>
      <c r="BH20">
        <v>0.46</v>
      </c>
      <c r="BI20">
        <v>2.7</v>
      </c>
      <c r="BJ20">
        <v>0.4</v>
      </c>
      <c r="BK20" s="19">
        <f>AW20/BK$4</f>
        <v>142.23433242506812</v>
      </c>
      <c r="BL20" s="19">
        <f t="shared" ref="BL20:BP20" si="8">AX20/BL$4</f>
        <v>165.09926854754443</v>
      </c>
      <c r="BM20" s="19">
        <f t="shared" si="8"/>
        <v>65.401459854014604</v>
      </c>
      <c r="BN20" s="19">
        <f t="shared" si="8"/>
        <v>48.38255977496484</v>
      </c>
      <c r="BO20" s="19">
        <f t="shared" si="8"/>
        <v>27.402597402597401</v>
      </c>
      <c r="BP20" s="19">
        <f t="shared" si="8"/>
        <v>17.586206896551726</v>
      </c>
      <c r="BQ20" s="19">
        <f>BC20/BQ$4</f>
        <v>18.986928104575163</v>
      </c>
      <c r="BR20" s="19">
        <f>BD20/BR$4</f>
        <v>16.03448275862069</v>
      </c>
      <c r="BS20" s="19">
        <f>BI20/BS$4</f>
        <v>10.88709677419355</v>
      </c>
      <c r="BT20" s="19">
        <f>BL20/((BK20*BM20)^0.5)</f>
        <v>1.7117849689423801</v>
      </c>
      <c r="BU20" s="19">
        <f>BP20/((BO20*BQ20)^0.5)</f>
        <v>0.77099038175458146</v>
      </c>
      <c r="BV20" s="19">
        <f>BK20/BS20</f>
        <v>13.064486830154403</v>
      </c>
      <c r="CH20" s="4">
        <v>3.4679069767441861</v>
      </c>
      <c r="CJ20">
        <v>15.7</v>
      </c>
      <c r="CL20" s="2"/>
    </row>
    <row r="21" spans="2:92" x14ac:dyDescent="0.25">
      <c r="B21" s="28" t="s">
        <v>120</v>
      </c>
      <c r="C21" s="11" t="s">
        <v>110</v>
      </c>
      <c r="D21" s="23">
        <v>52.669090909090912</v>
      </c>
      <c r="E21" s="29">
        <v>12.2</v>
      </c>
      <c r="F21" s="29">
        <v>10.4</v>
      </c>
      <c r="G21" s="29">
        <v>1.01</v>
      </c>
      <c r="H21" s="29">
        <v>0.32</v>
      </c>
      <c r="I21" s="29">
        <v>0.19</v>
      </c>
      <c r="J21" s="29">
        <v>0.2</v>
      </c>
      <c r="K21" s="2">
        <v>5.0000000000000001E-3</v>
      </c>
      <c r="M21" s="29">
        <v>0.11</v>
      </c>
      <c r="Q21" s="25">
        <v>51100</v>
      </c>
      <c r="T21" s="26">
        <v>5</v>
      </c>
      <c r="U21" s="30">
        <v>230</v>
      </c>
      <c r="X21" s="30">
        <v>18</v>
      </c>
      <c r="AE21" s="30">
        <v>375</v>
      </c>
      <c r="AG21" s="30">
        <v>57</v>
      </c>
      <c r="AH21" s="30">
        <v>95</v>
      </c>
    </row>
    <row r="22" spans="2:92" x14ac:dyDescent="0.25">
      <c r="B22" s="28" t="s">
        <v>121</v>
      </c>
      <c r="C22" s="11" t="s">
        <v>110</v>
      </c>
      <c r="D22" s="23">
        <v>47.763636363636365</v>
      </c>
      <c r="E22" s="29">
        <v>18.3</v>
      </c>
      <c r="F22" s="29">
        <v>11.9</v>
      </c>
      <c r="G22" s="29">
        <v>0.89</v>
      </c>
      <c r="H22" s="29">
        <v>2.72</v>
      </c>
      <c r="I22" s="29">
        <v>0.62</v>
      </c>
      <c r="J22" s="29">
        <v>0.05</v>
      </c>
      <c r="K22" s="30">
        <v>0.1</v>
      </c>
      <c r="M22" s="29">
        <v>0.08</v>
      </c>
      <c r="Q22" s="25">
        <v>30900</v>
      </c>
      <c r="T22" s="26">
        <v>5</v>
      </c>
      <c r="U22" s="30">
        <v>220</v>
      </c>
      <c r="X22" s="30">
        <v>9</v>
      </c>
      <c r="AE22" s="30">
        <v>66</v>
      </c>
      <c r="AG22" s="30">
        <v>81</v>
      </c>
      <c r="AH22" s="30">
        <v>18</v>
      </c>
    </row>
    <row r="23" spans="2:92" x14ac:dyDescent="0.25">
      <c r="B23" t="s">
        <v>122</v>
      </c>
      <c r="C23" s="11" t="s">
        <v>123</v>
      </c>
      <c r="D23">
        <v>42.72</v>
      </c>
      <c r="E23">
        <v>26.19</v>
      </c>
      <c r="F23">
        <v>16.559999999999999</v>
      </c>
      <c r="G23">
        <v>1.61</v>
      </c>
      <c r="H23">
        <v>1.49</v>
      </c>
      <c r="I23">
        <v>0.3</v>
      </c>
      <c r="J23">
        <v>0.42</v>
      </c>
      <c r="K23">
        <v>0.08</v>
      </c>
      <c r="L23">
        <v>7.0000000000000007E-2</v>
      </c>
      <c r="M23">
        <v>0.25</v>
      </c>
      <c r="N23">
        <v>1.04</v>
      </c>
      <c r="O23">
        <v>99.97</v>
      </c>
      <c r="P23">
        <v>218</v>
      </c>
      <c r="Q23" s="17">
        <v>59922.330000000009</v>
      </c>
      <c r="R23">
        <v>1.1000000000000001</v>
      </c>
      <c r="S23">
        <v>167</v>
      </c>
      <c r="T23">
        <v>28</v>
      </c>
      <c r="U23">
        <v>350</v>
      </c>
      <c r="V23">
        <v>8</v>
      </c>
      <c r="W23">
        <v>8</v>
      </c>
      <c r="X23">
        <v>26</v>
      </c>
      <c r="Y23" s="18">
        <v>2</v>
      </c>
      <c r="Z23">
        <v>27</v>
      </c>
      <c r="AA23">
        <v>5</v>
      </c>
      <c r="AB23">
        <v>209</v>
      </c>
      <c r="AC23">
        <v>11.6</v>
      </c>
      <c r="AD23">
        <v>9.6</v>
      </c>
      <c r="AE23" s="20">
        <v>1</v>
      </c>
      <c r="AF23">
        <v>26</v>
      </c>
      <c r="AG23">
        <v>60</v>
      </c>
      <c r="AH23">
        <v>127</v>
      </c>
      <c r="AI23">
        <v>4.8</v>
      </c>
      <c r="AJ23" s="20">
        <v>0.5</v>
      </c>
      <c r="AK23">
        <v>21</v>
      </c>
      <c r="AN23" s="2">
        <v>1.4999999999999999E-2</v>
      </c>
      <c r="AP23">
        <v>5</v>
      </c>
      <c r="AR23">
        <v>5.5</v>
      </c>
      <c r="CH23" s="4">
        <v>0.94139534883720921</v>
      </c>
      <c r="CJ23">
        <v>11.7</v>
      </c>
      <c r="CL23" s="2"/>
      <c r="CM23" s="21"/>
    </row>
    <row r="24" spans="2:92" x14ac:dyDescent="0.25">
      <c r="B24" s="28" t="s">
        <v>124</v>
      </c>
      <c r="C24" s="11" t="s">
        <v>110</v>
      </c>
      <c r="D24" s="23">
        <v>42.470909090909089</v>
      </c>
      <c r="E24" s="29">
        <v>16.600000000000001</v>
      </c>
      <c r="F24" s="29">
        <v>9.4</v>
      </c>
      <c r="G24" s="29">
        <v>1.29</v>
      </c>
      <c r="H24" s="29">
        <v>0.7</v>
      </c>
      <c r="I24" s="29">
        <v>0.36</v>
      </c>
      <c r="J24" s="29">
        <v>0.18</v>
      </c>
      <c r="K24" s="30">
        <v>0.1</v>
      </c>
      <c r="M24" s="29">
        <v>0.18</v>
      </c>
      <c r="Q24" s="25">
        <v>78800</v>
      </c>
      <c r="T24" s="26">
        <v>5</v>
      </c>
      <c r="U24" s="30">
        <v>190</v>
      </c>
      <c r="X24" s="30">
        <v>7</v>
      </c>
      <c r="AE24" s="30">
        <v>95</v>
      </c>
      <c r="AG24" s="30">
        <v>62</v>
      </c>
      <c r="AH24" s="30">
        <v>29</v>
      </c>
    </row>
    <row r="25" spans="2:92" x14ac:dyDescent="0.25">
      <c r="B25" s="22" t="s">
        <v>125</v>
      </c>
      <c r="C25" s="11" t="s">
        <v>110</v>
      </c>
      <c r="D25" s="23">
        <v>42.470909090909089</v>
      </c>
      <c r="E25" s="24">
        <v>21.7</v>
      </c>
      <c r="F25" s="24">
        <v>18.399999999999999</v>
      </c>
      <c r="G25" s="24">
        <v>0.74</v>
      </c>
      <c r="H25" s="24">
        <v>1.3</v>
      </c>
      <c r="I25" s="24">
        <v>0.97</v>
      </c>
      <c r="J25" s="24">
        <v>0.35</v>
      </c>
      <c r="K25" s="2">
        <v>5.0000000000000001E-3</v>
      </c>
      <c r="M25" s="24">
        <v>0.14000000000000001</v>
      </c>
      <c r="Q25" s="25">
        <v>23500</v>
      </c>
      <c r="T25" s="26">
        <v>5</v>
      </c>
      <c r="U25" s="27">
        <v>310</v>
      </c>
      <c r="X25" s="27">
        <v>10</v>
      </c>
      <c r="AE25" s="27">
        <v>26</v>
      </c>
      <c r="AG25" s="27">
        <v>67</v>
      </c>
      <c r="AH25" s="27">
        <v>577</v>
      </c>
    </row>
    <row r="26" spans="2:92" x14ac:dyDescent="0.25">
      <c r="B26" s="28" t="s">
        <v>126</v>
      </c>
      <c r="C26" s="11" t="s">
        <v>110</v>
      </c>
      <c r="D26" s="23">
        <v>42.341818181818184</v>
      </c>
      <c r="E26" s="29">
        <v>20.6</v>
      </c>
      <c r="F26" s="29">
        <v>10.5</v>
      </c>
      <c r="G26" s="29">
        <v>1.76</v>
      </c>
      <c r="H26" s="29">
        <v>2.1</v>
      </c>
      <c r="I26" s="29">
        <v>0.56999999999999995</v>
      </c>
      <c r="J26" s="29">
        <v>0.03</v>
      </c>
      <c r="K26" s="2">
        <v>5.0000000000000001E-3</v>
      </c>
      <c r="M26" s="29">
        <v>0.21</v>
      </c>
      <c r="Q26" s="25">
        <v>51700</v>
      </c>
      <c r="T26" s="26">
        <v>5</v>
      </c>
      <c r="U26" s="30">
        <v>210</v>
      </c>
      <c r="X26" s="30">
        <v>7</v>
      </c>
      <c r="AE26" s="30">
        <v>63</v>
      </c>
      <c r="AG26" s="30">
        <v>136</v>
      </c>
      <c r="AH26" s="30">
        <v>27</v>
      </c>
    </row>
    <row r="27" spans="2:92" x14ac:dyDescent="0.25">
      <c r="B27" t="s">
        <v>127</v>
      </c>
      <c r="C27" s="11" t="s">
        <v>128</v>
      </c>
      <c r="D27">
        <v>42.17</v>
      </c>
      <c r="E27">
        <v>29.84</v>
      </c>
      <c r="F27">
        <v>15.36</v>
      </c>
      <c r="G27">
        <v>1.55</v>
      </c>
      <c r="H27">
        <v>1.87</v>
      </c>
      <c r="I27">
        <v>0.26</v>
      </c>
      <c r="J27">
        <v>0.11</v>
      </c>
      <c r="K27" s="2">
        <v>5.0000000000000001E-3</v>
      </c>
      <c r="L27">
        <v>0.09</v>
      </c>
      <c r="M27">
        <v>0.14000000000000001</v>
      </c>
      <c r="N27">
        <v>2.34</v>
      </c>
      <c r="O27">
        <v>94.88</v>
      </c>
      <c r="P27">
        <v>314</v>
      </c>
      <c r="Q27" s="17">
        <v>9046.57</v>
      </c>
      <c r="R27">
        <v>0.4</v>
      </c>
      <c r="S27">
        <v>237</v>
      </c>
      <c r="T27" s="20">
        <v>2</v>
      </c>
      <c r="U27">
        <v>505</v>
      </c>
      <c r="V27" s="20">
        <v>0.5</v>
      </c>
      <c r="W27">
        <v>10</v>
      </c>
      <c r="X27">
        <v>12</v>
      </c>
      <c r="Y27" s="18">
        <v>2</v>
      </c>
      <c r="Z27">
        <v>18</v>
      </c>
      <c r="AA27">
        <v>4</v>
      </c>
      <c r="AB27">
        <v>136</v>
      </c>
      <c r="AC27">
        <v>7.5</v>
      </c>
      <c r="AD27">
        <v>4.5</v>
      </c>
      <c r="AE27">
        <v>3</v>
      </c>
      <c r="AF27">
        <v>26</v>
      </c>
      <c r="AG27">
        <v>170</v>
      </c>
      <c r="AH27">
        <v>62</v>
      </c>
      <c r="AI27">
        <v>6.2</v>
      </c>
      <c r="AJ27" s="20">
        <v>0.5</v>
      </c>
      <c r="AK27">
        <v>23</v>
      </c>
      <c r="AN27" s="2">
        <v>1.4999999999999999E-2</v>
      </c>
      <c r="AP27">
        <v>3</v>
      </c>
      <c r="AR27">
        <v>2.8</v>
      </c>
      <c r="CH27" s="4">
        <v>4.8372093023255812E-2</v>
      </c>
      <c r="CL27" s="2"/>
      <c r="CM27" s="21"/>
      <c r="CN27" s="20"/>
    </row>
    <row r="28" spans="2:92" x14ac:dyDescent="0.25">
      <c r="B28" s="22" t="s">
        <v>129</v>
      </c>
      <c r="C28" s="11" t="s">
        <v>110</v>
      </c>
      <c r="D28" s="23">
        <v>39.88909090909091</v>
      </c>
      <c r="E28" s="24">
        <v>5</v>
      </c>
      <c r="F28" s="24">
        <v>29.2</v>
      </c>
      <c r="G28" s="24">
        <v>3.42</v>
      </c>
      <c r="H28" s="24">
        <v>1.93</v>
      </c>
      <c r="I28" s="24">
        <v>0.18</v>
      </c>
      <c r="J28" s="24">
        <v>1.1100000000000001</v>
      </c>
      <c r="K28" s="27">
        <v>0.1</v>
      </c>
      <c r="M28" s="24">
        <v>0.19</v>
      </c>
      <c r="Q28" s="25">
        <v>49100</v>
      </c>
      <c r="T28" s="26">
        <v>5</v>
      </c>
      <c r="U28" s="27">
        <v>70</v>
      </c>
      <c r="X28" s="27">
        <v>16</v>
      </c>
      <c r="AE28" s="27">
        <v>621</v>
      </c>
      <c r="AG28" s="27">
        <v>78</v>
      </c>
      <c r="AH28" s="27">
        <v>129</v>
      </c>
    </row>
    <row r="29" spans="2:92" x14ac:dyDescent="0.25">
      <c r="B29" t="s">
        <v>130</v>
      </c>
      <c r="C29" s="11" t="s">
        <v>123</v>
      </c>
      <c r="D29">
        <v>37.130000000000003</v>
      </c>
      <c r="E29">
        <v>25.49</v>
      </c>
      <c r="F29">
        <v>20.63</v>
      </c>
      <c r="G29">
        <v>3.73</v>
      </c>
      <c r="H29">
        <v>2.2799999999999998</v>
      </c>
      <c r="I29">
        <v>0.3</v>
      </c>
      <c r="J29">
        <v>1.48</v>
      </c>
      <c r="K29">
        <v>0.46</v>
      </c>
      <c r="L29">
        <v>0.26</v>
      </c>
      <c r="M29">
        <v>0.2</v>
      </c>
      <c r="N29">
        <v>1.02</v>
      </c>
      <c r="O29">
        <v>99.85</v>
      </c>
      <c r="P29">
        <v>757</v>
      </c>
      <c r="Q29" s="17">
        <v>48367.80000000001</v>
      </c>
      <c r="R29">
        <v>1.7</v>
      </c>
      <c r="S29">
        <v>163</v>
      </c>
      <c r="T29">
        <v>30</v>
      </c>
      <c r="U29">
        <v>191</v>
      </c>
      <c r="V29">
        <v>10</v>
      </c>
      <c r="W29">
        <v>6</v>
      </c>
      <c r="X29">
        <v>16</v>
      </c>
      <c r="Y29" s="18">
        <v>2</v>
      </c>
      <c r="Z29">
        <v>50</v>
      </c>
      <c r="AA29">
        <v>5</v>
      </c>
      <c r="AB29">
        <v>145</v>
      </c>
      <c r="AC29">
        <v>7.1</v>
      </c>
      <c r="AD29" s="21">
        <v>0.25</v>
      </c>
      <c r="AE29">
        <v>5</v>
      </c>
      <c r="AF29">
        <v>37</v>
      </c>
      <c r="AG29">
        <v>98</v>
      </c>
      <c r="AH29">
        <v>81</v>
      </c>
      <c r="AI29">
        <v>3.6</v>
      </c>
      <c r="AJ29" s="20">
        <v>0.5</v>
      </c>
      <c r="AK29">
        <v>18</v>
      </c>
      <c r="AN29" s="2">
        <v>1.4999999999999999E-2</v>
      </c>
      <c r="AP29" s="20">
        <v>0.5</v>
      </c>
      <c r="CH29" s="4">
        <v>0.52093023255813953</v>
      </c>
      <c r="CM29" s="21"/>
    </row>
    <row r="30" spans="2:92" x14ac:dyDescent="0.25">
      <c r="B30" t="s">
        <v>131</v>
      </c>
      <c r="C30" s="11" t="s">
        <v>123</v>
      </c>
      <c r="D30">
        <v>28.48</v>
      </c>
      <c r="E30">
        <v>12.14</v>
      </c>
      <c r="F30">
        <v>13.34</v>
      </c>
      <c r="G30">
        <v>0.78</v>
      </c>
      <c r="H30">
        <v>0.25</v>
      </c>
      <c r="I30">
        <v>0.1</v>
      </c>
      <c r="J30">
        <v>0.23</v>
      </c>
      <c r="K30">
        <v>7.0000000000000007E-2</v>
      </c>
      <c r="L30">
        <v>0.04</v>
      </c>
      <c r="M30">
        <v>0.09</v>
      </c>
      <c r="N30">
        <v>1.55</v>
      </c>
      <c r="O30">
        <v>100.3</v>
      </c>
      <c r="P30">
        <v>189</v>
      </c>
      <c r="Q30" s="17">
        <v>270590.97000000003</v>
      </c>
      <c r="R30">
        <v>0.7</v>
      </c>
      <c r="S30">
        <v>107</v>
      </c>
      <c r="T30">
        <v>18</v>
      </c>
      <c r="U30">
        <v>182</v>
      </c>
      <c r="V30">
        <v>68</v>
      </c>
      <c r="W30" s="2">
        <v>1.4999999999999999E-2</v>
      </c>
      <c r="X30">
        <v>19</v>
      </c>
      <c r="Y30" s="18">
        <v>2</v>
      </c>
      <c r="Z30">
        <v>19</v>
      </c>
      <c r="AA30">
        <v>2</v>
      </c>
      <c r="AB30">
        <v>737</v>
      </c>
      <c r="AC30">
        <v>2.7</v>
      </c>
      <c r="AD30" s="21">
        <v>0.25</v>
      </c>
      <c r="AE30">
        <v>4</v>
      </c>
      <c r="AF30">
        <v>24</v>
      </c>
      <c r="AG30">
        <v>29</v>
      </c>
      <c r="AH30">
        <v>62</v>
      </c>
      <c r="AI30">
        <v>2</v>
      </c>
      <c r="AJ30" s="20">
        <v>0.5</v>
      </c>
      <c r="AK30">
        <v>14</v>
      </c>
      <c r="AN30" s="2">
        <v>1.4999999999999999E-2</v>
      </c>
      <c r="AP30" s="20">
        <v>0.5</v>
      </c>
      <c r="CH30" s="4">
        <v>4.8372093023255811</v>
      </c>
      <c r="CJ30">
        <v>13</v>
      </c>
      <c r="CL30" s="2"/>
      <c r="CM30" s="21"/>
    </row>
    <row r="31" spans="2:92" x14ac:dyDescent="0.25">
      <c r="B31" t="s">
        <v>132</v>
      </c>
      <c r="C31" s="11" t="s">
        <v>133</v>
      </c>
      <c r="D31">
        <v>28.05</v>
      </c>
      <c r="E31">
        <v>13.85</v>
      </c>
      <c r="F31">
        <v>14.17</v>
      </c>
      <c r="G31">
        <v>1.69</v>
      </c>
      <c r="H31">
        <v>2.82</v>
      </c>
      <c r="I31">
        <v>0.15</v>
      </c>
      <c r="J31">
        <v>0.27</v>
      </c>
      <c r="K31">
        <v>7.0000000000000007E-2</v>
      </c>
      <c r="L31">
        <v>0.04</v>
      </c>
      <c r="M31">
        <v>0.14000000000000001</v>
      </c>
      <c r="N31">
        <v>0.89</v>
      </c>
      <c r="O31">
        <v>100.26</v>
      </c>
      <c r="P31">
        <v>297</v>
      </c>
      <c r="Q31" s="17">
        <v>237270.93</v>
      </c>
      <c r="R31">
        <v>1</v>
      </c>
      <c r="S31">
        <v>68</v>
      </c>
      <c r="T31">
        <v>27</v>
      </c>
      <c r="U31">
        <v>129</v>
      </c>
      <c r="V31">
        <v>31</v>
      </c>
      <c r="W31">
        <v>5</v>
      </c>
      <c r="X31">
        <v>16</v>
      </c>
      <c r="Y31" s="18">
        <v>2</v>
      </c>
      <c r="Z31">
        <v>20</v>
      </c>
      <c r="AA31">
        <v>3</v>
      </c>
      <c r="AB31">
        <v>703</v>
      </c>
      <c r="AC31">
        <v>3.7</v>
      </c>
      <c r="AD31" s="21">
        <v>0.25</v>
      </c>
      <c r="AE31">
        <v>3</v>
      </c>
      <c r="AF31">
        <v>25</v>
      </c>
      <c r="AG31" s="20">
        <v>2</v>
      </c>
      <c r="AH31">
        <v>67</v>
      </c>
      <c r="AI31">
        <v>2.4</v>
      </c>
      <c r="AJ31" s="20">
        <v>0.5</v>
      </c>
      <c r="AK31">
        <v>12</v>
      </c>
      <c r="AN31" s="2">
        <v>1.4999999999999999E-2</v>
      </c>
      <c r="AP31" s="20">
        <v>0.5</v>
      </c>
      <c r="AR31">
        <v>3.4</v>
      </c>
      <c r="CH31" s="4">
        <v>4.2455813953488368</v>
      </c>
      <c r="CJ31">
        <v>13.4</v>
      </c>
      <c r="CM31" s="21"/>
    </row>
    <row r="32" spans="2:92" x14ac:dyDescent="0.25">
      <c r="B32" s="22" t="s">
        <v>134</v>
      </c>
      <c r="C32" s="11" t="s">
        <v>135</v>
      </c>
      <c r="D32" s="23">
        <v>22.97818181818182</v>
      </c>
      <c r="E32" s="27">
        <v>8.9</v>
      </c>
      <c r="F32" s="27">
        <v>32.299999999999997</v>
      </c>
      <c r="G32" s="27">
        <v>8.58</v>
      </c>
      <c r="H32" s="27">
        <v>0.66</v>
      </c>
      <c r="I32" s="27">
        <v>0.38</v>
      </c>
      <c r="J32" s="27">
        <v>3.82</v>
      </c>
      <c r="K32" s="27">
        <v>0.3</v>
      </c>
      <c r="M32" s="27">
        <v>0.09</v>
      </c>
      <c r="Q32" s="25">
        <v>77600</v>
      </c>
      <c r="T32" s="26">
        <v>5</v>
      </c>
      <c r="U32" s="27">
        <v>170</v>
      </c>
      <c r="X32" s="27">
        <v>12</v>
      </c>
      <c r="AE32" s="27">
        <v>69</v>
      </c>
      <c r="AG32" s="27">
        <v>36</v>
      </c>
      <c r="AH32" s="27">
        <v>303</v>
      </c>
    </row>
    <row r="33" spans="2:93" x14ac:dyDescent="0.25">
      <c r="B33" t="s">
        <v>136</v>
      </c>
      <c r="C33" s="11" t="s">
        <v>106</v>
      </c>
      <c r="D33">
        <v>22.74</v>
      </c>
      <c r="E33">
        <v>22.23</v>
      </c>
      <c r="F33">
        <v>21.91</v>
      </c>
      <c r="G33">
        <v>4.12</v>
      </c>
      <c r="H33">
        <v>4.0599999999999996</v>
      </c>
      <c r="I33">
        <v>0.28000000000000003</v>
      </c>
      <c r="J33">
        <v>0.85</v>
      </c>
      <c r="K33">
        <v>0.15</v>
      </c>
      <c r="L33">
        <v>0.63</v>
      </c>
      <c r="M33">
        <v>0.21</v>
      </c>
      <c r="N33">
        <v>2.92</v>
      </c>
      <c r="O33">
        <v>99.83</v>
      </c>
      <c r="P33">
        <v>656</v>
      </c>
      <c r="Q33" s="17">
        <v>127278.97000000002</v>
      </c>
      <c r="R33">
        <v>1.1000000000000001</v>
      </c>
      <c r="S33">
        <v>95</v>
      </c>
      <c r="T33">
        <v>15</v>
      </c>
      <c r="U33">
        <v>84</v>
      </c>
      <c r="V33">
        <v>7</v>
      </c>
      <c r="W33">
        <v>13</v>
      </c>
      <c r="X33">
        <v>11</v>
      </c>
      <c r="Y33">
        <v>12</v>
      </c>
      <c r="Z33">
        <v>36</v>
      </c>
      <c r="AA33">
        <v>14</v>
      </c>
      <c r="AB33">
        <v>673</v>
      </c>
      <c r="AC33">
        <v>4</v>
      </c>
      <c r="AD33" s="21">
        <v>0.25</v>
      </c>
      <c r="AE33">
        <v>92</v>
      </c>
      <c r="AF33">
        <v>53</v>
      </c>
      <c r="AG33">
        <v>111</v>
      </c>
      <c r="AH33">
        <v>142</v>
      </c>
      <c r="AI33">
        <v>1.4</v>
      </c>
      <c r="AJ33">
        <v>2</v>
      </c>
      <c r="AK33">
        <v>10</v>
      </c>
      <c r="AN33" s="2">
        <v>1.4999999999999999E-2</v>
      </c>
      <c r="AP33" s="20">
        <v>0.5</v>
      </c>
      <c r="CH33" s="4">
        <v>2.0502325581395349</v>
      </c>
      <c r="CJ33">
        <v>10.1</v>
      </c>
      <c r="CL33" s="2"/>
      <c r="CM33" s="21"/>
      <c r="CN33" s="20"/>
    </row>
    <row r="34" spans="2:93" x14ac:dyDescent="0.25">
      <c r="B34" s="31" t="s">
        <v>137</v>
      </c>
      <c r="C34" s="11" t="s">
        <v>135</v>
      </c>
      <c r="D34" s="32">
        <v>21.558181818181819</v>
      </c>
      <c r="E34" s="33">
        <v>43.4</v>
      </c>
      <c r="F34" s="33">
        <v>18.899999999999999</v>
      </c>
      <c r="G34" s="33">
        <v>0.59</v>
      </c>
      <c r="H34" s="33">
        <v>3.47</v>
      </c>
      <c r="I34" s="33">
        <v>2.2000000000000002</v>
      </c>
      <c r="J34" s="33">
        <v>7.0000000000000007E-2</v>
      </c>
      <c r="K34" s="33">
        <v>0.3</v>
      </c>
      <c r="L34" s="34"/>
      <c r="M34" s="33">
        <v>0.31</v>
      </c>
      <c r="N34" s="34"/>
      <c r="O34" s="34"/>
      <c r="P34" s="34"/>
      <c r="Q34" s="35">
        <v>12200</v>
      </c>
      <c r="R34" s="34"/>
      <c r="S34" s="34"/>
      <c r="T34" s="33">
        <v>39</v>
      </c>
      <c r="U34" s="33">
        <v>60</v>
      </c>
      <c r="V34" s="34"/>
      <c r="W34" s="34"/>
      <c r="X34" s="33">
        <v>12</v>
      </c>
      <c r="Y34" s="34"/>
      <c r="Z34" s="34"/>
      <c r="AA34" s="34"/>
      <c r="AB34" s="34"/>
      <c r="AC34" s="34"/>
      <c r="AD34" s="34"/>
      <c r="AE34" s="33">
        <v>21</v>
      </c>
      <c r="AF34" s="34"/>
      <c r="AG34" s="33">
        <v>62</v>
      </c>
      <c r="AH34" s="33">
        <v>16</v>
      </c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J34" s="34"/>
      <c r="CK34" s="34"/>
      <c r="CL34" s="34"/>
      <c r="CM34" s="34"/>
      <c r="CN34" s="34"/>
      <c r="CO34" s="34"/>
    </row>
    <row r="35" spans="2:93" x14ac:dyDescent="0.25">
      <c r="B35" s="22" t="s">
        <v>138</v>
      </c>
      <c r="C35" s="11" t="s">
        <v>135</v>
      </c>
      <c r="D35" s="23">
        <v>18.847272727272728</v>
      </c>
      <c r="E35" s="27">
        <v>11.5</v>
      </c>
      <c r="F35" s="27">
        <v>42.6</v>
      </c>
      <c r="G35" s="27">
        <v>3.66</v>
      </c>
      <c r="H35" s="27">
        <v>5.97</v>
      </c>
      <c r="I35" s="27">
        <v>0.91</v>
      </c>
      <c r="J35" s="27">
        <v>0.5</v>
      </c>
      <c r="K35" s="27">
        <v>0.4</v>
      </c>
      <c r="M35" s="27">
        <v>0.11</v>
      </c>
      <c r="Q35" s="25">
        <v>51600</v>
      </c>
      <c r="T35" s="26">
        <v>5</v>
      </c>
      <c r="U35" s="26">
        <v>10</v>
      </c>
      <c r="X35" s="27">
        <v>10</v>
      </c>
      <c r="AE35" s="27">
        <v>53</v>
      </c>
      <c r="AG35" s="27">
        <v>37</v>
      </c>
      <c r="AH35" s="27">
        <v>56</v>
      </c>
    </row>
    <row r="36" spans="2:93" x14ac:dyDescent="0.25">
      <c r="B36" t="s">
        <v>139</v>
      </c>
      <c r="C36" s="11" t="s">
        <v>140</v>
      </c>
      <c r="D36">
        <v>18.760000000000002</v>
      </c>
      <c r="E36">
        <v>24.55</v>
      </c>
      <c r="F36">
        <v>34.29</v>
      </c>
      <c r="G36">
        <v>8.92</v>
      </c>
      <c r="H36">
        <v>3.92</v>
      </c>
      <c r="I36">
        <v>0.72</v>
      </c>
      <c r="J36">
        <v>0.12</v>
      </c>
      <c r="K36" s="2">
        <v>5.0000000000000001E-3</v>
      </c>
      <c r="L36">
        <v>0.25</v>
      </c>
      <c r="M36">
        <v>1.1499999999999999</v>
      </c>
      <c r="N36">
        <v>0.77</v>
      </c>
      <c r="O36">
        <v>99.96</v>
      </c>
      <c r="P36">
        <v>76</v>
      </c>
      <c r="Q36" s="17">
        <v>42904.030000000006</v>
      </c>
      <c r="R36">
        <v>0.3</v>
      </c>
      <c r="S36">
        <v>48</v>
      </c>
      <c r="T36">
        <v>35</v>
      </c>
      <c r="U36">
        <v>11</v>
      </c>
      <c r="V36">
        <v>2</v>
      </c>
      <c r="W36">
        <v>16</v>
      </c>
      <c r="X36">
        <v>6</v>
      </c>
      <c r="Y36" s="18">
        <v>2</v>
      </c>
      <c r="Z36">
        <v>16</v>
      </c>
      <c r="AA36">
        <v>12</v>
      </c>
      <c r="AB36">
        <v>470</v>
      </c>
      <c r="AC36">
        <v>4.5999999999999996</v>
      </c>
      <c r="AD36" s="21">
        <v>0.25</v>
      </c>
      <c r="AE36">
        <v>29</v>
      </c>
      <c r="AF36">
        <v>13</v>
      </c>
      <c r="AG36">
        <v>23</v>
      </c>
      <c r="AH36">
        <v>187</v>
      </c>
      <c r="AI36">
        <v>1.3</v>
      </c>
      <c r="AJ36" s="20">
        <v>0.5</v>
      </c>
      <c r="AK36" s="20">
        <v>1</v>
      </c>
      <c r="AN36" s="2">
        <v>1.4999999999999999E-2</v>
      </c>
      <c r="AP36">
        <v>1</v>
      </c>
      <c r="AR36">
        <v>1.5</v>
      </c>
      <c r="CH36" s="4">
        <v>0.61395348837209296</v>
      </c>
    </row>
    <row r="37" spans="2:93" x14ac:dyDescent="0.25">
      <c r="B37" t="s">
        <v>141</v>
      </c>
      <c r="C37" s="11" t="s">
        <v>108</v>
      </c>
      <c r="D37">
        <v>18.71</v>
      </c>
      <c r="E37">
        <v>15.02</v>
      </c>
      <c r="F37">
        <v>34.03</v>
      </c>
      <c r="G37">
        <v>3.18</v>
      </c>
      <c r="H37">
        <v>10.58</v>
      </c>
      <c r="I37">
        <v>0.33</v>
      </c>
      <c r="J37">
        <v>0.62</v>
      </c>
      <c r="K37">
        <v>0.12</v>
      </c>
      <c r="L37">
        <v>0.31</v>
      </c>
      <c r="M37">
        <v>0.19</v>
      </c>
      <c r="N37">
        <v>1.04</v>
      </c>
      <c r="O37">
        <v>99.83</v>
      </c>
      <c r="P37">
        <v>574</v>
      </c>
      <c r="Q37" s="17">
        <v>103632.49000000002</v>
      </c>
      <c r="S37">
        <v>139</v>
      </c>
      <c r="T37">
        <v>38</v>
      </c>
      <c r="U37">
        <v>113</v>
      </c>
      <c r="W37" s="2">
        <v>1.4999999999999999E-2</v>
      </c>
      <c r="X37">
        <v>11</v>
      </c>
      <c r="Y37">
        <v>20</v>
      </c>
      <c r="Z37">
        <v>32</v>
      </c>
      <c r="AA37">
        <v>6</v>
      </c>
      <c r="AB37">
        <v>432</v>
      </c>
      <c r="AF37">
        <v>58</v>
      </c>
      <c r="AG37">
        <v>71</v>
      </c>
      <c r="AH37">
        <v>225</v>
      </c>
      <c r="AN37" s="2">
        <v>1.4999999999999999E-2</v>
      </c>
      <c r="AR37">
        <v>2.9</v>
      </c>
      <c r="AW37">
        <v>39.6</v>
      </c>
      <c r="AX37">
        <v>157</v>
      </c>
      <c r="AY37">
        <v>11.4</v>
      </c>
      <c r="AZ37">
        <v>48</v>
      </c>
      <c r="BA37">
        <v>9.4</v>
      </c>
      <c r="BB37">
        <v>1.81</v>
      </c>
      <c r="BC37">
        <v>8.8699999999999992</v>
      </c>
      <c r="BD37">
        <v>1.6</v>
      </c>
      <c r="BE37">
        <v>10.5</v>
      </c>
      <c r="BF37">
        <v>2.17</v>
      </c>
      <c r="BG37">
        <v>6.74</v>
      </c>
      <c r="BH37">
        <v>1.1000000000000001</v>
      </c>
      <c r="BI37">
        <v>7.3</v>
      </c>
      <c r="BJ37">
        <v>1.07</v>
      </c>
      <c r="BK37" s="19">
        <f>AW37/BK$4</f>
        <v>107.90190735694823</v>
      </c>
      <c r="BL37" s="19">
        <f t="shared" ref="BL37:BP37" si="9">AX37/BL$4</f>
        <v>164.05433646812958</v>
      </c>
      <c r="BM37" s="19">
        <f t="shared" si="9"/>
        <v>83.211678832116789</v>
      </c>
      <c r="BN37" s="19">
        <f t="shared" si="9"/>
        <v>67.510548523206751</v>
      </c>
      <c r="BO37" s="19">
        <f t="shared" si="9"/>
        <v>40.692640692640694</v>
      </c>
      <c r="BP37" s="19">
        <f t="shared" si="9"/>
        <v>20.804597701149426</v>
      </c>
      <c r="BQ37" s="19">
        <f>BC37/BQ$4</f>
        <v>28.98692810457516</v>
      </c>
      <c r="BR37" s="19">
        <f>BD37/BR$4</f>
        <v>27.586206896551726</v>
      </c>
      <c r="BS37" s="19">
        <f>BI37/BS$4</f>
        <v>29.43548387096774</v>
      </c>
      <c r="BT37" s="19">
        <f>BL37/((BK37*BM37)^0.5)</f>
        <v>1.7313346135402135</v>
      </c>
      <c r="BU37" s="19">
        <f>BP37/((BO37*BQ37)^0.5)</f>
        <v>0.605759576587655</v>
      </c>
      <c r="BV37" s="19">
        <f>BK37/BS37</f>
        <v>3.6657086334963238</v>
      </c>
      <c r="CH37" s="4">
        <v>1.5293023255813953</v>
      </c>
      <c r="CL37" s="2"/>
    </row>
    <row r="38" spans="2:93" x14ac:dyDescent="0.25">
      <c r="B38" s="36" t="s">
        <v>142</v>
      </c>
      <c r="C38" s="11" t="s">
        <v>140</v>
      </c>
      <c r="D38" s="36">
        <v>18.649999999999999</v>
      </c>
      <c r="E38" s="36">
        <v>22.63</v>
      </c>
      <c r="F38" s="36">
        <v>39.9</v>
      </c>
      <c r="G38" s="36">
        <v>10.07</v>
      </c>
      <c r="H38" s="36">
        <v>3.23</v>
      </c>
      <c r="I38" s="36">
        <v>0.8</v>
      </c>
      <c r="J38" s="36">
        <v>1.76</v>
      </c>
      <c r="K38" s="36">
        <v>0.17</v>
      </c>
      <c r="L38" s="36">
        <v>0.11</v>
      </c>
      <c r="M38" s="36">
        <v>0.59</v>
      </c>
      <c r="N38" s="36">
        <v>0.93</v>
      </c>
      <c r="O38" s="36">
        <v>99.92</v>
      </c>
      <c r="P38" s="36">
        <v>85</v>
      </c>
      <c r="Q38" s="17">
        <v>9315.2800000000007</v>
      </c>
      <c r="R38" s="36">
        <v>1</v>
      </c>
      <c r="S38" s="36">
        <v>77</v>
      </c>
      <c r="T38" s="36">
        <v>25</v>
      </c>
      <c r="U38" s="36">
        <v>9</v>
      </c>
      <c r="V38" s="20">
        <v>0.5</v>
      </c>
      <c r="W38" s="36">
        <v>13</v>
      </c>
      <c r="X38" s="36">
        <v>16</v>
      </c>
      <c r="Y38" s="18">
        <v>2</v>
      </c>
      <c r="Z38" s="36">
        <v>48</v>
      </c>
      <c r="AA38" s="36">
        <v>20</v>
      </c>
      <c r="AB38" s="36">
        <v>93</v>
      </c>
      <c r="AC38" s="36">
        <v>2.1</v>
      </c>
      <c r="AD38" s="36">
        <v>1.8</v>
      </c>
      <c r="AE38" s="36">
        <v>28</v>
      </c>
      <c r="AF38" s="36">
        <v>159</v>
      </c>
      <c r="AG38" s="36">
        <v>67</v>
      </c>
      <c r="AH38" s="36">
        <v>59</v>
      </c>
      <c r="AI38" s="37">
        <v>0.15</v>
      </c>
      <c r="AJ38" s="36">
        <v>1</v>
      </c>
      <c r="AK38" s="36">
        <v>5</v>
      </c>
      <c r="AN38" s="36">
        <v>7</v>
      </c>
      <c r="AP38" s="36"/>
      <c r="AR38" s="36">
        <v>2.2000000000000002</v>
      </c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G38" s="36"/>
      <c r="CH38" s="4">
        <v>1.1162790697674419E-2</v>
      </c>
      <c r="CJ38" s="36"/>
      <c r="CK38" s="36"/>
      <c r="CL38" s="2"/>
      <c r="CM38" s="21"/>
      <c r="CN38" s="20"/>
    </row>
    <row r="39" spans="2:93" x14ac:dyDescent="0.25">
      <c r="B39" t="s">
        <v>143</v>
      </c>
      <c r="C39" s="11" t="s">
        <v>144</v>
      </c>
      <c r="D39">
        <v>17.59</v>
      </c>
      <c r="E39">
        <v>18.48</v>
      </c>
      <c r="F39">
        <v>25.29</v>
      </c>
      <c r="G39">
        <v>6.27</v>
      </c>
      <c r="H39">
        <v>3.01</v>
      </c>
      <c r="I39">
        <v>0.16</v>
      </c>
      <c r="J39">
        <v>2.27</v>
      </c>
      <c r="K39">
        <v>0.49</v>
      </c>
      <c r="L39">
        <v>0.05</v>
      </c>
      <c r="M39">
        <v>0.25</v>
      </c>
      <c r="N39">
        <v>2.36</v>
      </c>
      <c r="O39">
        <v>100.19</v>
      </c>
      <c r="P39">
        <v>378</v>
      </c>
      <c r="Q39" s="17">
        <v>158807.61000000002</v>
      </c>
      <c r="R39">
        <v>0.6</v>
      </c>
      <c r="S39">
        <v>87</v>
      </c>
      <c r="T39">
        <v>18</v>
      </c>
      <c r="U39">
        <v>161</v>
      </c>
      <c r="V39">
        <v>39</v>
      </c>
      <c r="W39">
        <v>6</v>
      </c>
      <c r="X39">
        <v>21</v>
      </c>
      <c r="Y39" s="18">
        <v>2</v>
      </c>
      <c r="Z39">
        <v>63</v>
      </c>
      <c r="AA39">
        <v>5</v>
      </c>
      <c r="AB39">
        <v>386</v>
      </c>
      <c r="AC39" s="21">
        <v>0.1</v>
      </c>
      <c r="AD39" s="21">
        <v>0.25</v>
      </c>
      <c r="AE39">
        <v>6</v>
      </c>
      <c r="AF39">
        <v>39</v>
      </c>
      <c r="AG39">
        <v>43</v>
      </c>
      <c r="AH39">
        <v>27</v>
      </c>
      <c r="AI39" s="37">
        <v>0.15</v>
      </c>
      <c r="AJ39">
        <v>2</v>
      </c>
      <c r="AK39" s="20">
        <v>1</v>
      </c>
      <c r="AN39" s="2">
        <v>1.4999999999999999E-2</v>
      </c>
      <c r="AP39" s="20">
        <v>0.5</v>
      </c>
      <c r="CH39" s="4">
        <v>2.3218604651162793</v>
      </c>
      <c r="CJ39">
        <v>13.1</v>
      </c>
      <c r="CL39" s="2"/>
      <c r="CM39" s="21"/>
    </row>
    <row r="40" spans="2:93" x14ac:dyDescent="0.25">
      <c r="B40" s="24" t="s">
        <v>145</v>
      </c>
      <c r="C40" s="11" t="s">
        <v>133</v>
      </c>
      <c r="D40" s="24">
        <v>14.98</v>
      </c>
      <c r="E40" s="24">
        <v>0.62</v>
      </c>
      <c r="F40">
        <v>25.64</v>
      </c>
      <c r="G40" s="24">
        <v>1.8</v>
      </c>
      <c r="H40" s="24">
        <v>1.35</v>
      </c>
      <c r="I40" s="24">
        <v>0.11</v>
      </c>
      <c r="J40" s="24">
        <v>0.04</v>
      </c>
      <c r="K40" s="2">
        <v>5.0000000000000001E-3</v>
      </c>
      <c r="L40" s="24">
        <v>0.12</v>
      </c>
      <c r="M40" s="24">
        <v>0.01</v>
      </c>
      <c r="N40">
        <v>2.38</v>
      </c>
      <c r="O40">
        <v>99.55</v>
      </c>
      <c r="P40">
        <v>320</v>
      </c>
      <c r="Q40" s="17">
        <v>319227.48000000004</v>
      </c>
      <c r="S40">
        <v>153</v>
      </c>
      <c r="T40">
        <v>19</v>
      </c>
      <c r="U40">
        <v>84</v>
      </c>
      <c r="W40" s="2">
        <v>1.4999999999999999E-2</v>
      </c>
      <c r="X40">
        <v>18</v>
      </c>
      <c r="Y40">
        <v>68</v>
      </c>
      <c r="Z40">
        <v>14</v>
      </c>
      <c r="AA40">
        <v>3</v>
      </c>
      <c r="AB40">
        <v>2662</v>
      </c>
      <c r="AF40">
        <v>15</v>
      </c>
      <c r="AG40">
        <v>43</v>
      </c>
      <c r="AH40">
        <v>13</v>
      </c>
      <c r="AN40" s="2">
        <v>1.4999999999999999E-2</v>
      </c>
      <c r="AR40">
        <v>2.2999999999999998</v>
      </c>
      <c r="AW40">
        <v>104</v>
      </c>
      <c r="AX40">
        <v>17.8</v>
      </c>
      <c r="AY40">
        <v>14.4</v>
      </c>
      <c r="AZ40">
        <v>30.5</v>
      </c>
      <c r="BA40">
        <v>2.13</v>
      </c>
      <c r="BB40">
        <v>0.56000000000000005</v>
      </c>
      <c r="BC40">
        <v>1.33</v>
      </c>
      <c r="BD40">
        <v>0.18</v>
      </c>
      <c r="BE40">
        <v>1.19</v>
      </c>
      <c r="BF40">
        <v>0.24</v>
      </c>
      <c r="BG40">
        <v>0.66</v>
      </c>
      <c r="BH40">
        <v>0.1</v>
      </c>
      <c r="BI40">
        <v>0.63</v>
      </c>
      <c r="BJ40">
        <v>0.1</v>
      </c>
      <c r="BK40" s="19">
        <f>AW40/BK$4</f>
        <v>283.37874659400546</v>
      </c>
      <c r="BL40" s="19">
        <f t="shared" ref="BL40:BP40" si="10">AX40/BL$4</f>
        <v>18.59979101358412</v>
      </c>
      <c r="BM40" s="19">
        <f t="shared" si="10"/>
        <v>105.10948905109488</v>
      </c>
      <c r="BN40" s="19">
        <f t="shared" si="10"/>
        <v>42.897327707454295</v>
      </c>
      <c r="BO40" s="19">
        <f t="shared" si="10"/>
        <v>9.2207792207792192</v>
      </c>
      <c r="BP40" s="19">
        <f t="shared" si="10"/>
        <v>6.4367816091954033</v>
      </c>
      <c r="BQ40" s="19">
        <f>BC40/BQ$4</f>
        <v>4.3464052287581705</v>
      </c>
      <c r="BR40" s="19">
        <f>BD40/BR$4</f>
        <v>3.1034482758620685</v>
      </c>
      <c r="BS40" s="19">
        <f>BI40/BS$4</f>
        <v>2.5403225806451615</v>
      </c>
      <c r="BT40" s="19">
        <f>BL40/((BK40*BM40)^0.5)</f>
        <v>0.10777138510107417</v>
      </c>
      <c r="BU40" s="19">
        <f>BP40/((BO40*BQ40)^0.5)</f>
        <v>1.0167632844815608</v>
      </c>
      <c r="BV40" s="19">
        <f>BK40/BS40</f>
        <v>111.55226850049738</v>
      </c>
      <c r="BY40" t="s">
        <v>146</v>
      </c>
      <c r="CH40" s="4">
        <v>6.2623255813953485</v>
      </c>
      <c r="CJ40">
        <v>16.7</v>
      </c>
      <c r="CL40" s="2"/>
    </row>
    <row r="41" spans="2:93" x14ac:dyDescent="0.25">
      <c r="B41" s="22" t="s">
        <v>147</v>
      </c>
      <c r="C41" s="11" t="s">
        <v>135</v>
      </c>
      <c r="D41" s="23">
        <v>12.650909090909092</v>
      </c>
      <c r="E41" s="27">
        <v>20.7</v>
      </c>
      <c r="F41" s="27">
        <v>50</v>
      </c>
      <c r="G41" s="27">
        <v>7.23</v>
      </c>
      <c r="H41" s="27">
        <v>0.64</v>
      </c>
      <c r="I41" s="27">
        <v>1.19</v>
      </c>
      <c r="J41" s="27">
        <v>3.42</v>
      </c>
      <c r="K41" s="27">
        <v>0.4</v>
      </c>
      <c r="M41" s="27">
        <v>0.28999999999999998</v>
      </c>
      <c r="Q41" s="25">
        <v>26600</v>
      </c>
      <c r="T41" s="27">
        <v>14</v>
      </c>
      <c r="U41" s="27">
        <v>150</v>
      </c>
      <c r="X41" s="27">
        <v>21</v>
      </c>
      <c r="AE41" s="27">
        <v>23</v>
      </c>
      <c r="AG41" s="27">
        <v>44</v>
      </c>
      <c r="AH41" s="27">
        <v>79</v>
      </c>
    </row>
    <row r="42" spans="2:93" x14ac:dyDescent="0.25">
      <c r="B42" s="22" t="s">
        <v>148</v>
      </c>
      <c r="C42" s="11" t="s">
        <v>135</v>
      </c>
      <c r="D42" s="23">
        <v>11.360000000000001</v>
      </c>
      <c r="E42" s="27">
        <v>34</v>
      </c>
      <c r="F42" s="27">
        <v>50.3</v>
      </c>
      <c r="G42" s="27">
        <v>3.62</v>
      </c>
      <c r="H42" s="27">
        <v>0.67</v>
      </c>
      <c r="I42" s="27">
        <v>0.22</v>
      </c>
      <c r="J42" s="27">
        <v>0.2</v>
      </c>
      <c r="K42" s="2">
        <v>5.0000000000000001E-3</v>
      </c>
      <c r="M42" s="27">
        <v>0.26</v>
      </c>
      <c r="Q42" s="25">
        <v>1100</v>
      </c>
      <c r="T42" s="27">
        <v>27</v>
      </c>
      <c r="U42" s="26">
        <v>10</v>
      </c>
      <c r="X42" s="27">
        <v>16</v>
      </c>
      <c r="AE42" s="27">
        <v>43</v>
      </c>
      <c r="AG42" s="27">
        <v>103</v>
      </c>
      <c r="AH42" s="27">
        <v>77</v>
      </c>
    </row>
    <row r="43" spans="2:93" x14ac:dyDescent="0.25">
      <c r="B43" t="s">
        <v>149</v>
      </c>
      <c r="C43" s="11" t="s">
        <v>140</v>
      </c>
      <c r="D43">
        <v>7.92</v>
      </c>
      <c r="E43">
        <v>17.14</v>
      </c>
      <c r="F43">
        <v>63.99</v>
      </c>
      <c r="G43">
        <v>4.22</v>
      </c>
      <c r="H43">
        <v>0.8</v>
      </c>
      <c r="I43">
        <v>0.47</v>
      </c>
      <c r="J43">
        <v>1.3</v>
      </c>
      <c r="K43">
        <v>0.38</v>
      </c>
      <c r="L43">
        <v>0.01</v>
      </c>
      <c r="M43">
        <v>0.18</v>
      </c>
      <c r="N43">
        <v>1.2</v>
      </c>
      <c r="O43">
        <v>99.84</v>
      </c>
      <c r="P43">
        <v>22</v>
      </c>
      <c r="Q43" s="17">
        <v>19436.690000000002</v>
      </c>
      <c r="S43">
        <v>127</v>
      </c>
      <c r="T43">
        <v>29</v>
      </c>
      <c r="U43">
        <v>26</v>
      </c>
      <c r="W43" s="2">
        <v>1.4999999999999999E-2</v>
      </c>
      <c r="X43">
        <v>18</v>
      </c>
      <c r="Y43">
        <v>25</v>
      </c>
      <c r="Z43">
        <v>46</v>
      </c>
      <c r="AA43">
        <v>3</v>
      </c>
      <c r="AB43">
        <v>46</v>
      </c>
      <c r="AF43">
        <v>20</v>
      </c>
      <c r="AG43">
        <v>55</v>
      </c>
      <c r="AH43">
        <v>130</v>
      </c>
      <c r="AI43" s="37">
        <v>0.15</v>
      </c>
      <c r="AN43">
        <v>6</v>
      </c>
      <c r="CH43" s="4">
        <v>1.8604651162790697E-2</v>
      </c>
      <c r="CL43" s="2"/>
    </row>
    <row r="44" spans="2:93" x14ac:dyDescent="0.25">
      <c r="B44" s="36" t="s">
        <v>150</v>
      </c>
      <c r="C44" s="11" t="s">
        <v>140</v>
      </c>
      <c r="D44" s="36">
        <v>5.45</v>
      </c>
      <c r="E44" s="36">
        <v>7.99</v>
      </c>
      <c r="F44" s="36">
        <v>69.56</v>
      </c>
      <c r="G44" s="36">
        <v>8.8699999999999992</v>
      </c>
      <c r="H44" s="36">
        <v>1.0900000000000001</v>
      </c>
      <c r="I44" s="36">
        <v>0.38</v>
      </c>
      <c r="J44" s="36">
        <v>3.79</v>
      </c>
      <c r="K44" s="36">
        <v>0.38</v>
      </c>
      <c r="L44" s="36">
        <v>0.08</v>
      </c>
      <c r="M44" s="36">
        <v>0.33</v>
      </c>
      <c r="N44" s="36">
        <v>0.36</v>
      </c>
      <c r="O44" s="36">
        <v>99.96</v>
      </c>
      <c r="P44" s="36">
        <v>19</v>
      </c>
      <c r="Q44" s="17">
        <v>14779.050000000001</v>
      </c>
      <c r="R44" s="37">
        <v>0.15</v>
      </c>
      <c r="S44" s="36">
        <v>18</v>
      </c>
      <c r="T44" s="20">
        <v>2</v>
      </c>
      <c r="U44" s="36">
        <v>8</v>
      </c>
      <c r="V44" s="20">
        <v>0.5</v>
      </c>
      <c r="W44" s="36">
        <v>8</v>
      </c>
      <c r="X44" s="2">
        <v>1.4999999999999999E-2</v>
      </c>
      <c r="Y44" s="36">
        <v>12</v>
      </c>
      <c r="Z44" s="36">
        <v>86</v>
      </c>
      <c r="AA44" s="36">
        <v>7</v>
      </c>
      <c r="AB44" s="36">
        <v>134</v>
      </c>
      <c r="AC44" s="37">
        <v>0.1</v>
      </c>
      <c r="AD44" s="21">
        <v>0.25</v>
      </c>
      <c r="AE44" s="36">
        <v>13</v>
      </c>
      <c r="AF44" s="36">
        <v>7</v>
      </c>
      <c r="AG44" s="36">
        <v>14</v>
      </c>
      <c r="AH44" s="36">
        <v>12</v>
      </c>
      <c r="AI44" s="37">
        <v>0.15</v>
      </c>
      <c r="AJ44" s="36">
        <v>1</v>
      </c>
      <c r="AK44" s="20">
        <v>1</v>
      </c>
      <c r="AN44" s="36">
        <v>5</v>
      </c>
      <c r="AP44" s="36">
        <v>9</v>
      </c>
      <c r="AR44" s="36">
        <v>0.8</v>
      </c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G44" s="36"/>
      <c r="CH44" s="4">
        <v>3.7209302325581397E-3</v>
      </c>
      <c r="CJ44" s="36"/>
      <c r="CK44" s="36"/>
      <c r="CL44" s="2"/>
      <c r="CM44" s="21"/>
      <c r="CN44" s="20"/>
    </row>
    <row r="45" spans="2:93" x14ac:dyDescent="0.25">
      <c r="B45" t="s">
        <v>151</v>
      </c>
      <c r="C45" s="11" t="s">
        <v>152</v>
      </c>
      <c r="D45">
        <v>0.7</v>
      </c>
      <c r="E45">
        <v>24.04</v>
      </c>
      <c r="F45">
        <v>52.75</v>
      </c>
      <c r="G45">
        <v>8.5500000000000007</v>
      </c>
      <c r="H45">
        <v>1.07</v>
      </c>
      <c r="I45">
        <v>0.85</v>
      </c>
      <c r="J45">
        <v>4.22</v>
      </c>
      <c r="K45">
        <v>1.54</v>
      </c>
      <c r="L45">
        <v>0.06</v>
      </c>
      <c r="M45">
        <v>0.54</v>
      </c>
      <c r="N45">
        <v>0.64</v>
      </c>
      <c r="O45">
        <v>99.8</v>
      </c>
      <c r="P45">
        <v>135</v>
      </c>
      <c r="Q45" s="17">
        <v>35469.72</v>
      </c>
      <c r="S45">
        <v>95</v>
      </c>
      <c r="T45">
        <v>83</v>
      </c>
      <c r="U45">
        <v>21</v>
      </c>
      <c r="W45" s="2">
        <v>1.4999999999999999E-2</v>
      </c>
      <c r="X45">
        <v>30</v>
      </c>
      <c r="Y45">
        <v>63</v>
      </c>
      <c r="Z45">
        <v>100</v>
      </c>
      <c r="AA45">
        <v>8</v>
      </c>
      <c r="AB45">
        <v>331</v>
      </c>
      <c r="AF45">
        <v>6</v>
      </c>
      <c r="AG45">
        <v>31</v>
      </c>
      <c r="AH45">
        <v>215</v>
      </c>
      <c r="AN45">
        <v>7</v>
      </c>
      <c r="CH45" s="4">
        <v>0.32372093023255816</v>
      </c>
      <c r="CL45" s="2"/>
    </row>
    <row r="46" spans="2:93" x14ac:dyDescent="0.25">
      <c r="B46" t="s">
        <v>153</v>
      </c>
      <c r="C46" s="11" t="s">
        <v>154</v>
      </c>
      <c r="D46">
        <v>0.49</v>
      </c>
      <c r="E46">
        <v>56.49</v>
      </c>
      <c r="F46">
        <v>40.950000000000003</v>
      </c>
      <c r="G46">
        <v>0.85</v>
      </c>
      <c r="H46">
        <v>7.0000000000000007E-2</v>
      </c>
      <c r="I46">
        <v>0.13</v>
      </c>
      <c r="J46">
        <v>7.0000000000000007E-2</v>
      </c>
      <c r="K46" s="2">
        <v>5.0000000000000001E-3</v>
      </c>
      <c r="L46">
        <v>0.03</v>
      </c>
      <c r="M46">
        <v>0.1</v>
      </c>
      <c r="N46">
        <v>0.42</v>
      </c>
      <c r="O46">
        <v>99.89</v>
      </c>
      <c r="P46">
        <v>12</v>
      </c>
      <c r="Q46" s="17">
        <v>2239.25</v>
      </c>
      <c r="R46">
        <v>0.9</v>
      </c>
      <c r="S46">
        <v>58</v>
      </c>
      <c r="T46" s="20">
        <v>2</v>
      </c>
      <c r="U46">
        <v>7</v>
      </c>
      <c r="V46" s="20">
        <v>0.5</v>
      </c>
      <c r="W46">
        <v>16</v>
      </c>
      <c r="X46">
        <v>7</v>
      </c>
      <c r="Y46" s="18">
        <v>2</v>
      </c>
      <c r="Z46">
        <v>16</v>
      </c>
      <c r="AA46">
        <v>2</v>
      </c>
      <c r="AB46">
        <v>5</v>
      </c>
      <c r="AC46">
        <v>1.5</v>
      </c>
      <c r="AD46" s="21">
        <v>0.25</v>
      </c>
      <c r="AE46">
        <v>33</v>
      </c>
      <c r="AF46">
        <v>12</v>
      </c>
      <c r="AG46">
        <v>51</v>
      </c>
      <c r="AH46">
        <v>60</v>
      </c>
      <c r="AI46" s="37">
        <v>0.15</v>
      </c>
      <c r="AJ46" s="20">
        <v>0.5</v>
      </c>
      <c r="AK46" s="20">
        <v>1</v>
      </c>
      <c r="AN46" s="2">
        <v>1.4999999999999999E-2</v>
      </c>
      <c r="AP46">
        <v>2</v>
      </c>
      <c r="AR46">
        <v>3.7</v>
      </c>
      <c r="AW46">
        <v>7.6</v>
      </c>
      <c r="AX46">
        <v>39.799999999999997</v>
      </c>
      <c r="AY46">
        <v>1.83</v>
      </c>
      <c r="AZ46">
        <v>7.1</v>
      </c>
      <c r="BA46">
        <v>1.23</v>
      </c>
      <c r="BB46">
        <v>0.19</v>
      </c>
      <c r="BC46">
        <v>1.1499999999999999</v>
      </c>
      <c r="BD46">
        <v>0.17</v>
      </c>
      <c r="BE46">
        <v>0.9</v>
      </c>
      <c r="BF46">
        <v>0.17</v>
      </c>
      <c r="BG46">
        <v>0.44</v>
      </c>
      <c r="BH46">
        <v>7.0000000000000007E-2</v>
      </c>
      <c r="BI46">
        <v>0.43</v>
      </c>
      <c r="BJ46">
        <v>0.06</v>
      </c>
      <c r="BK46" s="19">
        <f>AW46/BK$4</f>
        <v>20.708446866485012</v>
      </c>
      <c r="BL46" s="19">
        <f t="shared" ref="BL46:BP47" si="11">AX46/BL$4</f>
        <v>41.588296760710556</v>
      </c>
      <c r="BM46" s="19">
        <f t="shared" si="11"/>
        <v>13.357664233576642</v>
      </c>
      <c r="BN46" s="19">
        <f t="shared" si="11"/>
        <v>9.9859353023909989</v>
      </c>
      <c r="BO46" s="19">
        <f t="shared" si="11"/>
        <v>5.324675324675324</v>
      </c>
      <c r="BP46" s="19">
        <f t="shared" si="11"/>
        <v>2.1839080459770117</v>
      </c>
      <c r="BQ46" s="19">
        <f>BC46/BQ$4</f>
        <v>3.7581699346405228</v>
      </c>
      <c r="BR46" s="19">
        <f>BD46/BR$4</f>
        <v>2.9310344827586206</v>
      </c>
      <c r="BS46" s="19">
        <f>BI46/BS$4</f>
        <v>1.7338709677419355</v>
      </c>
      <c r="BT46" s="19">
        <f>BL46/((BK46*BM46)^0.5)</f>
        <v>2.5005302283000184</v>
      </c>
      <c r="BU46" s="19">
        <f>BP46/((BO46*BQ46)^0.5)</f>
        <v>0.4882020240347178</v>
      </c>
      <c r="BV46" s="19">
        <f>BK46/BS46</f>
        <v>11.943476332298333</v>
      </c>
      <c r="CH46" s="4">
        <v>1.1162790697674419E-2</v>
      </c>
      <c r="CL46" s="2"/>
    </row>
    <row r="47" spans="2:93" x14ac:dyDescent="0.25">
      <c r="B47" t="s">
        <v>155</v>
      </c>
      <c r="C47" s="11" t="s">
        <v>154</v>
      </c>
      <c r="D47">
        <v>0.36</v>
      </c>
      <c r="E47">
        <v>42.62</v>
      </c>
      <c r="F47">
        <v>53.23</v>
      </c>
      <c r="G47">
        <v>1.58</v>
      </c>
      <c r="H47">
        <v>0.14000000000000001</v>
      </c>
      <c r="I47">
        <v>0.11</v>
      </c>
      <c r="J47">
        <v>0.54</v>
      </c>
      <c r="K47">
        <v>0.03</v>
      </c>
      <c r="L47">
        <v>0.08</v>
      </c>
      <c r="M47">
        <v>0.23</v>
      </c>
      <c r="N47">
        <v>0.56000000000000005</v>
      </c>
      <c r="O47">
        <v>99.84</v>
      </c>
      <c r="P47">
        <v>19</v>
      </c>
      <c r="Q47" s="17">
        <v>3314.09</v>
      </c>
      <c r="R47">
        <v>1.6</v>
      </c>
      <c r="S47">
        <v>40</v>
      </c>
      <c r="T47" s="20">
        <v>2</v>
      </c>
      <c r="U47">
        <v>22</v>
      </c>
      <c r="V47" s="20">
        <v>0.5</v>
      </c>
      <c r="W47">
        <v>16</v>
      </c>
      <c r="X47">
        <v>5</v>
      </c>
      <c r="Y47">
        <v>141</v>
      </c>
      <c r="Z47">
        <v>24</v>
      </c>
      <c r="AA47">
        <v>3</v>
      </c>
      <c r="AB47">
        <v>26</v>
      </c>
      <c r="AC47">
        <v>1.2</v>
      </c>
      <c r="AD47" s="21">
        <v>0.25</v>
      </c>
      <c r="AE47">
        <v>35</v>
      </c>
      <c r="AF47">
        <v>14</v>
      </c>
      <c r="AG47">
        <v>32</v>
      </c>
      <c r="AH47">
        <v>73</v>
      </c>
      <c r="AI47" s="37">
        <v>0.15</v>
      </c>
      <c r="AJ47" s="20">
        <v>0.5</v>
      </c>
      <c r="AK47" s="20">
        <v>1</v>
      </c>
      <c r="AL47" s="36"/>
      <c r="AM47" s="36"/>
      <c r="AN47" s="2">
        <v>1.4999999999999999E-2</v>
      </c>
      <c r="AO47" s="36"/>
      <c r="AP47">
        <v>2</v>
      </c>
      <c r="AQ47" s="36"/>
      <c r="AR47">
        <v>3.6</v>
      </c>
      <c r="AS47" s="36"/>
      <c r="AT47" s="36"/>
      <c r="AU47" s="36"/>
      <c r="AW47">
        <v>6.3</v>
      </c>
      <c r="AX47">
        <v>21.1</v>
      </c>
      <c r="AY47">
        <v>1.87</v>
      </c>
      <c r="AZ47">
        <v>7.6</v>
      </c>
      <c r="BA47">
        <v>1.5</v>
      </c>
      <c r="BB47">
        <v>0.28999999999999998</v>
      </c>
      <c r="BC47">
        <v>1.56</v>
      </c>
      <c r="BD47">
        <v>0.23</v>
      </c>
      <c r="BE47">
        <v>1.22</v>
      </c>
      <c r="BF47">
        <v>0.22</v>
      </c>
      <c r="BG47">
        <v>0.56000000000000005</v>
      </c>
      <c r="BH47">
        <v>0.08</v>
      </c>
      <c r="BI47">
        <v>0.49</v>
      </c>
      <c r="BJ47">
        <v>0.06</v>
      </c>
      <c r="BK47" s="19">
        <f>AW47/BK$4</f>
        <v>17.166212534059945</v>
      </c>
      <c r="BL47" s="19">
        <f t="shared" si="11"/>
        <v>22.048066875653085</v>
      </c>
      <c r="BM47" s="19">
        <f t="shared" si="11"/>
        <v>13.649635036496351</v>
      </c>
      <c r="BN47" s="19">
        <f t="shared" si="11"/>
        <v>10.689170182841069</v>
      </c>
      <c r="BO47" s="19">
        <f t="shared" si="11"/>
        <v>6.4935064935064934</v>
      </c>
      <c r="BP47" s="19">
        <f t="shared" si="11"/>
        <v>3.3333333333333335</v>
      </c>
      <c r="BQ47" s="19">
        <f>BC47/BQ$4</f>
        <v>5.098039215686275</v>
      </c>
      <c r="BR47" s="19">
        <f>BD47/BR$4</f>
        <v>3.9655172413793105</v>
      </c>
      <c r="BS47" s="19">
        <f>BI47/BS$4</f>
        <v>1.9758064516129032</v>
      </c>
      <c r="BT47" s="19">
        <f>BL47/((BK47*BM47)^0.5)</f>
        <v>1.4403656483760547</v>
      </c>
      <c r="BU47" s="19">
        <f>BP47/((BO47*BQ47)^0.5)</f>
        <v>0.57934534229682522</v>
      </c>
      <c r="BV47" s="19">
        <f>BK47/BS47</f>
        <v>8.6882055274425838</v>
      </c>
      <c r="CE47" s="36"/>
      <c r="CF47" s="36"/>
      <c r="CG47" s="2"/>
      <c r="CH47" s="4">
        <v>1.8604651162790699E-3</v>
      </c>
      <c r="CL47" s="2"/>
      <c r="CM47" s="21"/>
      <c r="CN47" s="20"/>
    </row>
    <row r="48" spans="2:93" s="36" customFormat="1" x14ac:dyDescent="0.25">
      <c r="B48" t="s">
        <v>156</v>
      </c>
      <c r="C48" s="11" t="s">
        <v>157</v>
      </c>
      <c r="D48">
        <v>0.18</v>
      </c>
      <c r="E48">
        <v>2.5099999999999998</v>
      </c>
      <c r="F48">
        <v>96.08</v>
      </c>
      <c r="G48">
        <v>0.28000000000000003</v>
      </c>
      <c r="H48">
        <v>0.03</v>
      </c>
      <c r="I48">
        <v>0.01</v>
      </c>
      <c r="J48">
        <v>0.05</v>
      </c>
      <c r="K48" s="2">
        <v>5.0000000000000001E-3</v>
      </c>
      <c r="L48">
        <v>0.01</v>
      </c>
      <c r="M48">
        <v>0.46</v>
      </c>
      <c r="N48">
        <v>0.23</v>
      </c>
      <c r="O48">
        <v>99.91</v>
      </c>
      <c r="P48">
        <v>2</v>
      </c>
      <c r="Q48" s="17">
        <v>537.41999999999996</v>
      </c>
      <c r="R48"/>
      <c r="S48">
        <v>4</v>
      </c>
      <c r="T48">
        <v>5</v>
      </c>
      <c r="U48">
        <v>11</v>
      </c>
      <c r="V48"/>
      <c r="W48">
        <v>8</v>
      </c>
      <c r="X48">
        <v>2</v>
      </c>
      <c r="Y48" s="18">
        <v>2</v>
      </c>
      <c r="Z48">
        <v>7</v>
      </c>
      <c r="AA48">
        <v>3</v>
      </c>
      <c r="AB48" s="20">
        <v>1</v>
      </c>
      <c r="AC48"/>
      <c r="AD48"/>
      <c r="AE48"/>
      <c r="AF48">
        <v>4</v>
      </c>
      <c r="AG48">
        <v>13</v>
      </c>
      <c r="AH48">
        <v>84</v>
      </c>
      <c r="AI48"/>
      <c r="AJ48"/>
      <c r="AK48"/>
      <c r="AL48"/>
      <c r="AM48"/>
      <c r="AN48">
        <v>2</v>
      </c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 s="2"/>
      <c r="CH48" s="4">
        <v>1.8604651162790699E-3</v>
      </c>
      <c r="CJ48"/>
      <c r="CK48"/>
      <c r="CL48" s="2"/>
      <c r="CM48"/>
      <c r="CN48"/>
    </row>
    <row r="49" spans="1:92" s="36" customFormat="1" x14ac:dyDescent="0.25">
      <c r="B49" t="s">
        <v>158</v>
      </c>
      <c r="C49" s="11" t="s">
        <v>159</v>
      </c>
      <c r="D49">
        <v>0.17</v>
      </c>
      <c r="E49">
        <v>15.12</v>
      </c>
      <c r="F49">
        <v>47.66</v>
      </c>
      <c r="G49">
        <v>13.87</v>
      </c>
      <c r="H49">
        <v>3.98</v>
      </c>
      <c r="I49">
        <v>8.15</v>
      </c>
      <c r="J49">
        <v>3.46</v>
      </c>
      <c r="K49">
        <v>1.38</v>
      </c>
      <c r="L49">
        <v>0.19</v>
      </c>
      <c r="M49">
        <v>1.33</v>
      </c>
      <c r="N49">
        <v>4.04</v>
      </c>
      <c r="O49">
        <v>99.67</v>
      </c>
      <c r="P49">
        <v>5</v>
      </c>
      <c r="Q49" s="17">
        <v>1791.4000000000003</v>
      </c>
      <c r="R49"/>
      <c r="S49">
        <v>63</v>
      </c>
      <c r="T49">
        <v>10</v>
      </c>
      <c r="U49">
        <v>153</v>
      </c>
      <c r="V49"/>
      <c r="W49">
        <v>10</v>
      </c>
      <c r="X49">
        <v>108</v>
      </c>
      <c r="Y49">
        <v>9</v>
      </c>
      <c r="Z49">
        <v>153</v>
      </c>
      <c r="AA49">
        <v>36</v>
      </c>
      <c r="AB49">
        <v>102</v>
      </c>
      <c r="AC49"/>
      <c r="AD49"/>
      <c r="AE49"/>
      <c r="AF49">
        <v>30</v>
      </c>
      <c r="AG49">
        <v>139</v>
      </c>
      <c r="AH49">
        <v>130</v>
      </c>
      <c r="AI49"/>
      <c r="AJ49"/>
      <c r="AK49"/>
      <c r="AL49"/>
      <c r="AM49"/>
      <c r="AN49">
        <v>22</v>
      </c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 s="4">
        <v>2.9767441860465118E-2</v>
      </c>
      <c r="CJ49"/>
      <c r="CK49"/>
      <c r="CL49" s="2"/>
      <c r="CM49"/>
      <c r="CN49"/>
    </row>
    <row r="50" spans="1:92" x14ac:dyDescent="0.25">
      <c r="B50" t="s">
        <v>160</v>
      </c>
      <c r="C50" s="11" t="s">
        <v>154</v>
      </c>
      <c r="D50">
        <v>0.13</v>
      </c>
      <c r="E50">
        <v>56.32</v>
      </c>
      <c r="F50">
        <v>39.43</v>
      </c>
      <c r="G50">
        <v>0.69</v>
      </c>
      <c r="H50">
        <v>0.11</v>
      </c>
      <c r="I50">
        <v>0.12</v>
      </c>
      <c r="J50">
        <v>0.17</v>
      </c>
      <c r="K50" s="2">
        <v>5.0000000000000001E-3</v>
      </c>
      <c r="L50">
        <v>0.09</v>
      </c>
      <c r="M50">
        <v>0.09</v>
      </c>
      <c r="N50">
        <v>1.22</v>
      </c>
      <c r="O50">
        <v>99.91</v>
      </c>
      <c r="P50">
        <v>39</v>
      </c>
      <c r="Q50" s="17">
        <v>11017.11</v>
      </c>
      <c r="R50">
        <v>1.1000000000000001</v>
      </c>
      <c r="S50">
        <v>38</v>
      </c>
      <c r="T50">
        <v>8</v>
      </c>
      <c r="U50" s="20">
        <v>2</v>
      </c>
      <c r="V50" s="20">
        <v>0.5</v>
      </c>
      <c r="W50">
        <v>9</v>
      </c>
      <c r="X50">
        <v>6</v>
      </c>
      <c r="Y50">
        <v>6</v>
      </c>
      <c r="Z50">
        <v>18</v>
      </c>
      <c r="AA50">
        <v>3</v>
      </c>
      <c r="AB50">
        <v>52</v>
      </c>
      <c r="AC50">
        <v>2</v>
      </c>
      <c r="AD50" s="21">
        <v>0.25</v>
      </c>
      <c r="AE50">
        <v>28</v>
      </c>
      <c r="AF50">
        <v>12</v>
      </c>
      <c r="AG50">
        <v>16</v>
      </c>
      <c r="AH50">
        <v>56</v>
      </c>
      <c r="AI50">
        <v>0.3</v>
      </c>
      <c r="AJ50" s="20">
        <v>0.5</v>
      </c>
      <c r="AK50" s="20">
        <v>1</v>
      </c>
      <c r="AL50" s="36"/>
      <c r="AM50" s="36"/>
      <c r="AN50" s="2">
        <v>1.4999999999999999E-2</v>
      </c>
      <c r="AO50" s="36"/>
      <c r="AP50" s="20">
        <v>0.5</v>
      </c>
      <c r="AQ50" s="36"/>
      <c r="AR50">
        <v>1.4</v>
      </c>
      <c r="AS50" s="36"/>
      <c r="AT50" s="36"/>
      <c r="AU50" s="36"/>
      <c r="AW50">
        <v>9.6</v>
      </c>
      <c r="AX50">
        <v>43.6</v>
      </c>
      <c r="AY50">
        <v>2.11</v>
      </c>
      <c r="AZ50">
        <v>8.5</v>
      </c>
      <c r="BA50">
        <v>1.38</v>
      </c>
      <c r="BB50">
        <v>0.53</v>
      </c>
      <c r="BC50">
        <v>1.35</v>
      </c>
      <c r="BD50">
        <v>0.18</v>
      </c>
      <c r="BE50">
        <v>0.95</v>
      </c>
      <c r="BF50">
        <v>0.19</v>
      </c>
      <c r="BG50">
        <v>0.5</v>
      </c>
      <c r="BH50">
        <v>7.0000000000000007E-2</v>
      </c>
      <c r="BI50">
        <v>0.41</v>
      </c>
      <c r="BJ50">
        <v>0.05</v>
      </c>
      <c r="BK50" s="19">
        <f>AW50/BK$4</f>
        <v>26.158038147138964</v>
      </c>
      <c r="BL50" s="19">
        <f t="shared" ref="BL50:BP50" si="12">AX50/BL$4</f>
        <v>45.559038662486941</v>
      </c>
      <c r="BM50" s="19">
        <f t="shared" si="12"/>
        <v>15.401459854014597</v>
      </c>
      <c r="BN50" s="19">
        <f t="shared" si="12"/>
        <v>11.954992967651195</v>
      </c>
      <c r="BO50" s="19">
        <f t="shared" si="12"/>
        <v>5.9740259740259729</v>
      </c>
      <c r="BP50" s="19">
        <f t="shared" si="12"/>
        <v>6.0919540229885065</v>
      </c>
      <c r="BQ50" s="19">
        <f>BC50/BQ$4</f>
        <v>4.4117647058823533</v>
      </c>
      <c r="BR50" s="19">
        <f>BD50/BR$4</f>
        <v>3.1034482758620685</v>
      </c>
      <c r="BS50" s="19">
        <f>BI50/BS$4</f>
        <v>1.6532258064516128</v>
      </c>
      <c r="BT50" s="19">
        <f>BL50/((BK50*BM50)^0.5)</f>
        <v>2.2698179337097981</v>
      </c>
      <c r="BU50" s="19">
        <f>BP50/((BO50*BQ50)^0.5)</f>
        <v>1.1866342867024042</v>
      </c>
      <c r="BV50" s="19">
        <f>BK50/BS50</f>
        <v>15.822423074366984</v>
      </c>
      <c r="BY50" t="s">
        <v>161</v>
      </c>
      <c r="CE50" s="36"/>
      <c r="CF50" s="36"/>
      <c r="CH50" s="4">
        <v>0.11534883720930232</v>
      </c>
      <c r="CK50" s="2"/>
      <c r="CL50" s="2"/>
      <c r="CN50" s="20"/>
    </row>
    <row r="51" spans="1:92" x14ac:dyDescent="0.25">
      <c r="B51" t="s">
        <v>162</v>
      </c>
      <c r="C51" s="11" t="s">
        <v>152</v>
      </c>
      <c r="D51">
        <v>0.13</v>
      </c>
      <c r="E51">
        <v>7.68</v>
      </c>
      <c r="F51">
        <v>74.14</v>
      </c>
      <c r="G51">
        <v>10.7</v>
      </c>
      <c r="H51">
        <v>2.0699999999999998</v>
      </c>
      <c r="I51">
        <v>0.15</v>
      </c>
      <c r="J51">
        <v>0.42</v>
      </c>
      <c r="K51">
        <v>3.21</v>
      </c>
      <c r="L51">
        <v>0.01</v>
      </c>
      <c r="M51">
        <v>0.34</v>
      </c>
      <c r="N51">
        <v>0.94</v>
      </c>
      <c r="O51">
        <v>99.87</v>
      </c>
      <c r="P51">
        <v>3</v>
      </c>
      <c r="Q51" s="17">
        <v>537.41999999999996</v>
      </c>
      <c r="S51">
        <v>6</v>
      </c>
      <c r="T51" s="20">
        <v>2</v>
      </c>
      <c r="U51">
        <v>7</v>
      </c>
      <c r="W51">
        <v>9</v>
      </c>
      <c r="X51" s="20">
        <v>1</v>
      </c>
      <c r="Y51">
        <v>11</v>
      </c>
      <c r="Z51">
        <v>10</v>
      </c>
      <c r="AA51">
        <v>4</v>
      </c>
      <c r="AB51">
        <v>237</v>
      </c>
      <c r="AF51">
        <v>6</v>
      </c>
      <c r="AG51">
        <v>47</v>
      </c>
      <c r="AH51">
        <v>113</v>
      </c>
      <c r="AN51">
        <v>17</v>
      </c>
      <c r="CG51" s="2"/>
      <c r="CH51" s="4">
        <v>1.8604651162790699E-3</v>
      </c>
      <c r="CL51" s="2"/>
    </row>
    <row r="52" spans="1:92" x14ac:dyDescent="0.25">
      <c r="B52" t="s">
        <v>163</v>
      </c>
      <c r="C52" s="11" t="s">
        <v>157</v>
      </c>
      <c r="D52">
        <v>0.09</v>
      </c>
      <c r="E52">
        <v>0.15</v>
      </c>
      <c r="F52">
        <v>98.94</v>
      </c>
      <c r="G52">
        <v>0.31</v>
      </c>
      <c r="H52">
        <v>0.03</v>
      </c>
      <c r="I52">
        <v>0.02</v>
      </c>
      <c r="J52">
        <v>0.06</v>
      </c>
      <c r="K52">
        <v>0.05</v>
      </c>
      <c r="L52">
        <v>0.01</v>
      </c>
      <c r="M52">
        <v>0.02</v>
      </c>
      <c r="N52">
        <v>0.22</v>
      </c>
      <c r="O52">
        <v>99.91</v>
      </c>
      <c r="P52">
        <v>3</v>
      </c>
      <c r="Q52" s="17">
        <v>89.570000000000007</v>
      </c>
      <c r="S52" s="20">
        <v>1</v>
      </c>
      <c r="T52" s="20">
        <v>2</v>
      </c>
      <c r="U52">
        <v>25</v>
      </c>
      <c r="W52" s="20">
        <v>1</v>
      </c>
      <c r="X52" s="20">
        <v>1</v>
      </c>
      <c r="Y52">
        <v>5</v>
      </c>
      <c r="Z52">
        <v>6</v>
      </c>
      <c r="AA52" s="20">
        <v>0.5</v>
      </c>
      <c r="AB52">
        <v>3</v>
      </c>
      <c r="AF52" s="20">
        <v>1.5</v>
      </c>
      <c r="AG52">
        <v>7</v>
      </c>
      <c r="AH52">
        <v>181</v>
      </c>
      <c r="AN52" s="20">
        <v>1</v>
      </c>
      <c r="CG52" s="2"/>
      <c r="CH52" s="4">
        <v>1.8604651162790699E-3</v>
      </c>
      <c r="CL52" s="2"/>
    </row>
    <row r="53" spans="1:92" x14ac:dyDescent="0.25">
      <c r="B53" t="s">
        <v>164</v>
      </c>
      <c r="C53" s="11" t="s">
        <v>154</v>
      </c>
      <c r="D53">
        <v>0.08</v>
      </c>
      <c r="E53">
        <v>49.69</v>
      </c>
      <c r="F53">
        <v>48.03</v>
      </c>
      <c r="G53">
        <v>0.79</v>
      </c>
      <c r="H53">
        <v>0.16</v>
      </c>
      <c r="I53">
        <v>0.14000000000000001</v>
      </c>
      <c r="J53">
        <v>0.09</v>
      </c>
      <c r="K53" s="2">
        <v>5.0000000000000001E-3</v>
      </c>
      <c r="L53">
        <v>0.04</v>
      </c>
      <c r="M53">
        <v>0.09</v>
      </c>
      <c r="N53">
        <v>0.54</v>
      </c>
      <c r="O53">
        <v>99.88</v>
      </c>
      <c r="P53">
        <v>8</v>
      </c>
      <c r="Q53" s="17">
        <v>1791.4000000000003</v>
      </c>
      <c r="R53">
        <v>0.8</v>
      </c>
      <c r="S53">
        <v>37</v>
      </c>
      <c r="T53" s="20">
        <v>2</v>
      </c>
      <c r="U53">
        <v>39</v>
      </c>
      <c r="V53" s="20">
        <v>0.5</v>
      </c>
      <c r="W53">
        <v>6</v>
      </c>
      <c r="X53">
        <v>6</v>
      </c>
      <c r="Y53" s="18">
        <v>2</v>
      </c>
      <c r="Z53">
        <v>15</v>
      </c>
      <c r="AA53">
        <v>2</v>
      </c>
      <c r="AB53">
        <v>10</v>
      </c>
      <c r="AC53">
        <v>2.6</v>
      </c>
      <c r="AD53" s="21">
        <v>0.25</v>
      </c>
      <c r="AE53">
        <v>38</v>
      </c>
      <c r="AF53">
        <v>13</v>
      </c>
      <c r="AG53">
        <v>8</v>
      </c>
      <c r="AH53">
        <v>52</v>
      </c>
      <c r="AI53" s="37">
        <v>0.15</v>
      </c>
      <c r="AJ53" s="20">
        <v>0.5</v>
      </c>
      <c r="AK53" s="20">
        <v>1</v>
      </c>
      <c r="AN53" s="2">
        <v>1.4999999999999999E-2</v>
      </c>
      <c r="AP53">
        <v>2</v>
      </c>
      <c r="AR53">
        <v>0.5</v>
      </c>
      <c r="AW53">
        <v>12.8</v>
      </c>
      <c r="AX53">
        <v>74.8</v>
      </c>
      <c r="AY53">
        <v>5.2</v>
      </c>
      <c r="AZ53">
        <v>23.9</v>
      </c>
      <c r="BA53">
        <v>5.08</v>
      </c>
      <c r="BB53">
        <v>0.96</v>
      </c>
      <c r="BC53">
        <v>4.4400000000000004</v>
      </c>
      <c r="BD53">
        <v>0.65</v>
      </c>
      <c r="BE53">
        <v>2.94</v>
      </c>
      <c r="BF53">
        <v>0.44</v>
      </c>
      <c r="BG53">
        <v>0.98</v>
      </c>
      <c r="BH53">
        <v>0.14000000000000001</v>
      </c>
      <c r="BI53">
        <v>0.74</v>
      </c>
      <c r="BJ53">
        <v>0.09</v>
      </c>
      <c r="BK53" s="19">
        <f>AW53/BK$4</f>
        <v>34.87738419618529</v>
      </c>
      <c r="BL53" s="19">
        <f t="shared" ref="BL53:BP53" si="13">AX53/BL$4</f>
        <v>78.160919540229884</v>
      </c>
      <c r="BM53" s="19">
        <f t="shared" si="13"/>
        <v>37.956204379562045</v>
      </c>
      <c r="BN53" s="19">
        <f t="shared" si="13"/>
        <v>33.614627285513365</v>
      </c>
      <c r="BO53" s="19">
        <f t="shared" si="13"/>
        <v>21.99134199134199</v>
      </c>
      <c r="BP53" s="19">
        <f t="shared" si="13"/>
        <v>11.03448275862069</v>
      </c>
      <c r="BQ53" s="19">
        <f>BC53/BQ$4</f>
        <v>14.509803921568629</v>
      </c>
      <c r="BR53" s="19">
        <f>BD53/BR$4</f>
        <v>11.206896551724137</v>
      </c>
      <c r="BS53" s="19">
        <f>BI53/BS$4</f>
        <v>2.9838709677419355</v>
      </c>
      <c r="BT53" s="19">
        <f>BL53/((BK53*BM53)^0.5)</f>
        <v>2.1482079484203078</v>
      </c>
      <c r="BU53" s="19">
        <f>BP53/((BO53*BQ53)^0.5)</f>
        <v>0.61772523376131938</v>
      </c>
      <c r="BV53" s="19">
        <f>BK53/BS53</f>
        <v>11.688636865748583</v>
      </c>
      <c r="CH53" s="4">
        <v>1.1162790697674419E-2</v>
      </c>
      <c r="CL53" s="2"/>
      <c r="CM53" s="21"/>
      <c r="CN53" s="20"/>
    </row>
    <row r="54" spans="1:92" x14ac:dyDescent="0.25">
      <c r="B54" t="s">
        <v>165</v>
      </c>
      <c r="C54" s="11" t="s">
        <v>152</v>
      </c>
      <c r="D54">
        <v>0.05</v>
      </c>
      <c r="E54">
        <v>13.18</v>
      </c>
      <c r="F54">
        <v>68.05</v>
      </c>
      <c r="G54">
        <v>10.66</v>
      </c>
      <c r="H54">
        <v>1.47</v>
      </c>
      <c r="I54">
        <v>0.19</v>
      </c>
      <c r="J54">
        <v>2.4900000000000002</v>
      </c>
      <c r="K54">
        <v>2.37</v>
      </c>
      <c r="L54">
        <v>0.02</v>
      </c>
      <c r="M54">
        <v>0.33</v>
      </c>
      <c r="N54">
        <v>0.86</v>
      </c>
      <c r="O54">
        <v>99.84</v>
      </c>
      <c r="P54">
        <v>4</v>
      </c>
      <c r="Q54" s="17">
        <v>1612.26</v>
      </c>
      <c r="S54">
        <v>12</v>
      </c>
      <c r="T54" s="20">
        <v>2</v>
      </c>
      <c r="U54">
        <v>8</v>
      </c>
      <c r="W54" s="20">
        <v>1</v>
      </c>
      <c r="X54">
        <v>9</v>
      </c>
      <c r="Y54">
        <v>19</v>
      </c>
      <c r="Z54">
        <v>54</v>
      </c>
      <c r="AA54">
        <v>3</v>
      </c>
      <c r="AB54">
        <v>234</v>
      </c>
      <c r="AF54">
        <v>6</v>
      </c>
      <c r="AG54">
        <v>125</v>
      </c>
      <c r="AH54">
        <v>111</v>
      </c>
      <c r="AN54">
        <v>23</v>
      </c>
      <c r="CG54" s="2"/>
      <c r="CH54" s="4">
        <v>1.8604651162790699E-3</v>
      </c>
      <c r="CL54" s="2"/>
    </row>
    <row r="55" spans="1:92" x14ac:dyDescent="0.25">
      <c r="B55" t="s">
        <v>166</v>
      </c>
      <c r="C55" s="11" t="s">
        <v>157</v>
      </c>
      <c r="D55">
        <v>0.02</v>
      </c>
      <c r="E55">
        <v>0.87</v>
      </c>
      <c r="F55">
        <v>96.41</v>
      </c>
      <c r="G55">
        <v>1.36</v>
      </c>
      <c r="H55">
        <v>0.05</v>
      </c>
      <c r="I55">
        <v>0.03</v>
      </c>
      <c r="J55">
        <v>0.75</v>
      </c>
      <c r="K55">
        <v>0.13</v>
      </c>
      <c r="L55">
        <v>0.01</v>
      </c>
      <c r="M55">
        <v>0.09</v>
      </c>
      <c r="N55">
        <v>0.13</v>
      </c>
      <c r="O55">
        <v>99.93</v>
      </c>
      <c r="P55">
        <v>2</v>
      </c>
      <c r="Q55" s="17">
        <v>537.41999999999996</v>
      </c>
      <c r="S55" s="20">
        <v>1</v>
      </c>
      <c r="T55" s="20">
        <v>2</v>
      </c>
      <c r="U55">
        <v>18</v>
      </c>
      <c r="W55" s="20">
        <v>1</v>
      </c>
      <c r="X55" s="20">
        <v>1</v>
      </c>
      <c r="Y55">
        <v>17</v>
      </c>
      <c r="Z55">
        <v>21</v>
      </c>
      <c r="AA55">
        <v>1</v>
      </c>
      <c r="AB55">
        <v>21</v>
      </c>
      <c r="AF55">
        <v>5</v>
      </c>
      <c r="AG55">
        <v>8</v>
      </c>
      <c r="AH55">
        <v>51</v>
      </c>
      <c r="AN55">
        <v>2</v>
      </c>
      <c r="CH55" s="4">
        <v>3.7209302325581397E-3</v>
      </c>
      <c r="CL55" s="2"/>
    </row>
    <row r="56" spans="1:92" x14ac:dyDescent="0.25">
      <c r="B56" t="s">
        <v>167</v>
      </c>
    </row>
    <row r="58" spans="1:92" ht="15.75" x14ac:dyDescent="0.25">
      <c r="A58" s="38" t="s">
        <v>168</v>
      </c>
    </row>
    <row r="60" spans="1:92" x14ac:dyDescent="0.25">
      <c r="A60" s="39" t="s">
        <v>169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2014-02-08T12:38:01Z</dcterms:created>
  <dcterms:modified xsi:type="dcterms:W3CDTF">2014-02-08T12:40:10Z</dcterms:modified>
</cp:coreProperties>
</file>